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615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60" i="1"/>
  <c r="H857"/>
  <c r="H860" s="1"/>
  <c r="L459"/>
  <c r="F459"/>
  <c r="E459"/>
  <c r="H456"/>
  <c r="H459" s="1"/>
  <c r="L543"/>
  <c r="F543"/>
  <c r="E543"/>
  <c r="H540"/>
  <c r="H543" s="1"/>
  <c r="L585"/>
  <c r="F585"/>
  <c r="E585"/>
  <c r="H582"/>
  <c r="H585" s="1"/>
  <c r="L627"/>
  <c r="F627"/>
  <c r="E627"/>
  <c r="H624"/>
  <c r="H627" s="1"/>
  <c r="L669"/>
  <c r="F669"/>
  <c r="E669"/>
  <c r="H666"/>
  <c r="H669" s="1"/>
  <c r="E711"/>
  <c r="H708"/>
  <c r="H711" s="1"/>
  <c r="E753"/>
  <c r="H750"/>
  <c r="H753" s="1"/>
  <c r="E795"/>
  <c r="H792"/>
  <c r="H795" s="1"/>
  <c r="E905"/>
  <c r="H903"/>
  <c r="H905" s="1"/>
  <c r="E952"/>
  <c r="H950"/>
  <c r="H952" s="1"/>
  <c r="D1169"/>
  <c r="D1176"/>
  <c r="D1180"/>
  <c r="D1195"/>
  <c r="E1003"/>
  <c r="H1000"/>
  <c r="H1003" s="1"/>
  <c r="E1045"/>
  <c r="D1053"/>
  <c r="H1042" s="1"/>
  <c r="E1076"/>
  <c r="D1093"/>
  <c r="D1089"/>
  <c r="D1085"/>
  <c r="D1115"/>
  <c r="D1112"/>
  <c r="D1109"/>
  <c r="D1106"/>
  <c r="D1223"/>
  <c r="L412"/>
  <c r="F412"/>
  <c r="L348"/>
  <c r="F348"/>
  <c r="L286"/>
  <c r="F286"/>
  <c r="L244"/>
  <c r="F244"/>
  <c r="L202"/>
  <c r="F202"/>
  <c r="F117"/>
  <c r="F75"/>
  <c r="H409"/>
  <c r="H412" s="1"/>
  <c r="H345"/>
  <c r="H348" s="1"/>
  <c r="H283"/>
  <c r="H286" s="1"/>
  <c r="H241"/>
  <c r="H244" s="1"/>
  <c r="H199"/>
  <c r="H202" s="1"/>
  <c r="H72"/>
  <c r="H75" s="1"/>
  <c r="D155"/>
  <c r="H114" s="1"/>
  <c r="D50"/>
  <c r="L117"/>
  <c r="L75"/>
  <c r="F11"/>
  <c r="E412"/>
  <c r="E348"/>
  <c r="E286"/>
  <c r="E244"/>
  <c r="E202"/>
  <c r="L11"/>
  <c r="H1073" l="1"/>
  <c r="H1076" s="1"/>
  <c r="H8"/>
  <c r="H11" s="1"/>
  <c r="H117"/>
</calcChain>
</file>

<file path=xl/sharedStrings.xml><?xml version="1.0" encoding="utf-8"?>
<sst xmlns="http://schemas.openxmlformats.org/spreadsheetml/2006/main" count="2801" uniqueCount="488">
  <si>
    <t>บัญชีสรุปจำนวนโครงการและงบประมาณ</t>
  </si>
  <si>
    <t>องค์การบริหารส่วนตำบลห้วยม่วง</t>
  </si>
  <si>
    <t>ยุทธศาสตร์/แนวทางการพัฒนา</t>
  </si>
  <si>
    <t>หน่วยดำเนินการ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</si>
  <si>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</si>
  <si>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</si>
  <si>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</si>
  <si>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</si>
  <si>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บัญชีสรุปจำนวนโครงการ/กิจกรรม/งบประมาณ</t>
  </si>
  <si>
    <t>ลำดับที่</t>
  </si>
  <si>
    <t>โครงการ/กิจกรรม</t>
  </si>
  <si>
    <t>รายละเอียดโครงการ/กิจกรรม</t>
  </si>
  <si>
    <t>สถานที่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</si>
  <si>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</si>
  <si>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</si>
  <si>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</si>
  <si>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</si>
  <si>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</si>
  <si>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</si>
  <si>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</si>
  <si>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</si>
  <si>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</si>
  <si>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</si>
  <si>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</si>
  <si>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</si>
  <si>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</si>
  <si>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งบประมาณทั้งหมด</t>
  </si>
  <si>
    <t>แนวทางที่  1  พัฒนา ส่งเสริม  และสนับสนุนการจัดการศึกษาที่มีคุณภาพในทุกระดับ</t>
  </si>
  <si>
    <t>รวม</t>
  </si>
  <si>
    <t>หน่วย</t>
  </si>
  <si>
    <t>โครงการ</t>
  </si>
  <si>
    <t>/</t>
  </si>
  <si>
    <t>เพื่อจ่ายเป็นค่าใช้จ่ายตามโครง</t>
  </si>
  <si>
    <t>สน.ปลัดอบต.</t>
  </si>
  <si>
    <t>อบต.ห้วยม่วง</t>
  </si>
  <si>
    <t>โครงการหนังสือพิมพ์เพื่อประชาชน</t>
  </si>
  <si>
    <t>หมู่ที่  1-9</t>
  </si>
  <si>
    <t>เพื่อจ่ายเป็นค่าใช้จ่ายใน</t>
  </si>
  <si>
    <t>โครงการจัดกิจกรรมวันสงกรานต์</t>
  </si>
  <si>
    <t>โครงการจัดกิจกรรมวันเด็กแห่งชาติ</t>
  </si>
  <si>
    <t>การจัดกิจกรรมวันสำคัญทาง</t>
  </si>
  <si>
    <t>โครงการประเพณีตรุษไท</t>
  </si>
  <si>
    <t>เพื่อจ่ายเป็นค่าใช้จ่ายในการ</t>
  </si>
  <si>
    <t>โครงการประเพณีบุญบั้งไฟ</t>
  </si>
  <si>
    <t>โครงการทอดเทียนรวม</t>
  </si>
  <si>
    <t>โครงการอาหารเสริมนม</t>
  </si>
  <si>
    <t>เพื่อจัดซื้ออาหารเสริมนม</t>
  </si>
  <si>
    <t>ศูนย์พัฒนาเด็ก</t>
  </si>
  <si>
    <t>เล็กก่อนวัยเรียน</t>
  </si>
  <si>
    <t>บ้านห้วยซ้อ,</t>
  </si>
  <si>
    <t>บ้านซำภูทอง</t>
  </si>
  <si>
    <t>รร.ทรัพย์ฯ</t>
  </si>
  <si>
    <t>รร.ชีพอนุสรณ์</t>
  </si>
  <si>
    <t>รร.บ้านซำภูทอง</t>
  </si>
  <si>
    <t>โครงการอาหารกลางวัน</t>
  </si>
  <si>
    <t>เพื่อจัดซื้ออาหารกลางวัน</t>
  </si>
  <si>
    <t>สำหรับโรงเรียนในเขตพื้นที่</t>
  </si>
  <si>
    <t>บริการและศูนย์พัฒนาเด็กเล็ก</t>
  </si>
  <si>
    <t>ก่อนวัยเรียน</t>
  </si>
  <si>
    <t>อำเภอภูผาม่าน</t>
  </si>
  <si>
    <t>จัดซื้อกระเช้าดอกไม้ ช่อดอกไม้</t>
  </si>
  <si>
    <t>กระเช้าดอกไม้ และพวงมาลา</t>
  </si>
  <si>
    <t>สำหรับวันสำคัญต่างๆ</t>
  </si>
  <si>
    <t>เพื่อเป็นค่าใช้จ่ายตามโครงการ</t>
  </si>
  <si>
    <t>ห้วยม่วง</t>
  </si>
  <si>
    <t>เพื่ออุดหนุนในกิจกรรม</t>
  </si>
  <si>
    <t>เพื่อเป็นค่าใช้จ่ายในการจัดส่ง</t>
  </si>
  <si>
    <t>นักกีฬาเข้าร่วมการแข่งขัน</t>
  </si>
  <si>
    <t>กีฬาในประเภทต่างๆ</t>
  </si>
  <si>
    <t>เพื่อเป็นค่าใช้จ่ายในการจัด</t>
  </si>
  <si>
    <t>การแข่งขันกีฬาของเด็กเล็ก</t>
  </si>
  <si>
    <t>โครงการจัดซื้อวัสดุกีฬา</t>
  </si>
  <si>
    <t>เพื่อเป็นค่าใช้จ่ายในการจัดซื้อ</t>
  </si>
  <si>
    <t>วัสดุกีฬา</t>
  </si>
  <si>
    <t>โครงการเบี้ยยังชีพผู้ป่วยเอดส์</t>
  </si>
  <si>
    <t>เพื่อจ่ายเป็นค่าใช้จ่ายเบี้ยยังชีพ</t>
  </si>
  <si>
    <t>ผู้ป่วยเอดส์</t>
  </si>
  <si>
    <t>บ้านห้วยซ้อ</t>
  </si>
  <si>
    <t>เพื่อเป็นค่าใช้จ่ายในกิจกรรม</t>
  </si>
  <si>
    <t>ตำบลห้วยม่วง</t>
  </si>
  <si>
    <t>เพื่อจ่ายเป็นค่าใช้จ่ายตาม</t>
  </si>
  <si>
    <t>ประชาชน</t>
  </si>
  <si>
    <t>จัดทำแผนที่ภาษีและทะเบียน</t>
  </si>
  <si>
    <t>ทรัพย์สิน</t>
  </si>
  <si>
    <t>บ้านห้วยม่วง</t>
  </si>
  <si>
    <t>บ้านโนนสะอาด</t>
  </si>
  <si>
    <t>บ้านห้วยเตย</t>
  </si>
  <si>
    <t>หมู่ที่  7</t>
  </si>
  <si>
    <t>บ้านผาน้ำทิพย์</t>
  </si>
  <si>
    <t>บ้านวังเจริญ</t>
  </si>
  <si>
    <t>โครงการจัดกิจกรรมวัน อปพร.</t>
  </si>
  <si>
    <t>โครงการป้องกันและลดอุบัติ</t>
  </si>
  <si>
    <t>เหตุทางถนน</t>
  </si>
  <si>
    <t>โครงการจัดการสิ่งแวดล้อมฯ</t>
  </si>
  <si>
    <t>เทศบาลโนนคอม</t>
  </si>
  <si>
    <t>เพื่ออุดหนุนศูนย์ปฏิบัติการ</t>
  </si>
  <si>
    <t>ต่อสู้เพื่อเอาชนะยาเสพติด</t>
  </si>
  <si>
    <t>เพื่ออุดหนุนกลุ่มอาชีพตำบล</t>
  </si>
  <si>
    <t>หมู่ที่ 1-9</t>
  </si>
  <si>
    <t>เพื่อเป็นค่าธรรมเนียมและค่า</t>
  </si>
  <si>
    <t>ลงทะเบียนในการอบรมและ</t>
  </si>
  <si>
    <t>สัมมนาของพนักงานส่วน</t>
  </si>
  <si>
    <t>ตำบล</t>
  </si>
  <si>
    <t>เพื่อเป็นค่าบริการอินเตอร์เน็ต</t>
  </si>
  <si>
    <t>เพื่อการบริการประชาชน</t>
  </si>
  <si>
    <t>เพื่อจ่ายในโครงการปรับปรุง</t>
  </si>
  <si>
    <t>เพื่อจ่ายเป็นค่าดำเนินการ</t>
  </si>
  <si>
    <t>เลือกตั้งสมาชิกสภาท้องถิ่น</t>
  </si>
  <si>
    <t>หรือผู้บริหารท้องถิ่น</t>
  </si>
  <si>
    <t>โครงการบำรุงรักษาหรือซ่อมแซม</t>
  </si>
  <si>
    <t>เพื่อจ่ายเป็นค่าบำรุงรักษาหรือ</t>
  </si>
  <si>
    <t>ซ่อมแซมวัสดุที่ชำรุดเสียหาย</t>
  </si>
  <si>
    <t>โครงการจัดซื้อวัสดุสำนักงาน</t>
  </si>
  <si>
    <t>เพื่อจัดซื้อสิ่งของเครื่องใช้ต่างๆ</t>
  </si>
  <si>
    <t>เช่น กระดาษ  แฟ้ม ปากกา</t>
  </si>
  <si>
    <t>ดินสอ เป็นต้น</t>
  </si>
  <si>
    <t>โครงการพัฒนาผู้ดูแลเด็ก</t>
  </si>
  <si>
    <t>เพื่อเป็นค่าใช้จ่ายในการพัฒนา</t>
  </si>
  <si>
    <t>ผู้ดูแลเด็กของศุนย์เด็กเล็กก่อน</t>
  </si>
  <si>
    <t>วัยเรียน</t>
  </si>
  <si>
    <t>ศูนย์พัฒนา</t>
  </si>
  <si>
    <t>เด็กเล็กก่อนวัย</t>
  </si>
  <si>
    <t>เรียนบ้านห้วยซ้อ</t>
  </si>
  <si>
    <t>โครงการจัดซื้อวัสดุไฟฟ้าและวิทยุ</t>
  </si>
  <si>
    <t>โครงการจัดซื้อวัสดุทางการเกษตร</t>
  </si>
  <si>
    <t>เพื่อจัดซื้อวัสดุทางการเกษตร</t>
  </si>
  <si>
    <t>เช่น อุปกรณ์ในการขยายพันธ์</t>
  </si>
  <si>
    <t>พืช กระชังผ้าโอร่อน เป็นต้น</t>
  </si>
  <si>
    <t>โครงการจัดซื้อวัสดุงานบ้านงานครัว</t>
  </si>
  <si>
    <t>เพื่อจ่ายเป็นค่าสิ่งของเครื่องใช้</t>
  </si>
  <si>
    <t>ต่างๆ  เช่น  แปรง  ไม้กวาด</t>
  </si>
  <si>
    <t>สบู่  น้ำยาทำความสะอาด</t>
  </si>
  <si>
    <t>เป็นต้น</t>
  </si>
  <si>
    <t>ต่างๆของยานพาหนะเป็นต้น</t>
  </si>
  <si>
    <t>เพื่อจ่ายเป็นค่าวัสดุเชื้อเพลิง</t>
  </si>
  <si>
    <t>และหล่อลื่น ฯลฯ</t>
  </si>
  <si>
    <t>เพื่อจ่ายเป็นค่าวัสดุโฆษณา</t>
  </si>
  <si>
    <t>และเผยแพร่งานและกิจกรรม</t>
  </si>
  <si>
    <t>ของอบต.เป็นต้น</t>
  </si>
  <si>
    <t>โครงการจัดซื้อวัสดุคอมพิวเตอร์</t>
  </si>
  <si>
    <t>เพื่อจ่ายเป็นค่าจัดซื้อวัสดุคอม</t>
  </si>
  <si>
    <t>พิวเตอร์ เช่น แผ่นหรือจาน</t>
  </si>
  <si>
    <t>บันทึกข้อมูล เป็นต้น</t>
  </si>
  <si>
    <t>โครงการจัดซื้อวัสดุก่อสร้าง</t>
  </si>
  <si>
    <t xml:space="preserve">เพื่อจัดซื้อวัสดุก่อสร้าง เช่น </t>
  </si>
  <si>
    <t>อิฐ  หิน ปูน ทราย เป็นต้น</t>
  </si>
  <si>
    <t>โครงการจัดซื้อวัสดุอื่นๆ</t>
  </si>
  <si>
    <t>เพื่อจัดซื้อวัสดุอุปกรณ์อื่นๆ</t>
  </si>
  <si>
    <t>เช่น มิเตอร์ไฟฟ้า  ท่อประปา</t>
  </si>
  <si>
    <t>โครงการจัดซื้อครุภัณฑ์สำนักงาน</t>
  </si>
  <si>
    <t>เพื่อจัดซื้อครุภัณฑ์สำนักงาน</t>
  </si>
  <si>
    <t>เช่น ตู้  พัดลมโรงงาน แท่น</t>
  </si>
  <si>
    <t>โครงการจัดซื้อครุภัณฑ์คอมพิวเตอร์</t>
  </si>
  <si>
    <t>เพื่อจัดซื้อครุภัณฑ์คอมพิวเตอร์</t>
  </si>
  <si>
    <t>เช่น คอมพิวเตอร์ เครื่องพิมพ์</t>
  </si>
  <si>
    <t>ยุทธศาสตร์ที่  1  ยุทธศาสตร์การพัฒนาคนและสังคม</t>
  </si>
  <si>
    <t>ทั้งในและนอกระบบครอบคลุมทุกช่วงวัยให้เรียนรู้ตลอดชีวิต</t>
  </si>
  <si>
    <t>แนวทางที่  3   อนุรักษ์สืบสานศาสนา  ศิลปวัฒนธรรม จารีตประเพณีและค่านิยมที่ดีงาม</t>
  </si>
  <si>
    <t>ยุทธศาสตร์ที่  2   การพัฒนาเมืองและชุมชนให้น่าอยู่</t>
  </si>
  <si>
    <t>แนวทางที่  2   พัฒนาระบบสาธารณูปโภค  สาธารณูปการที่ได้มาตรฐาน</t>
  </si>
  <si>
    <t>แนวทางที่  4   พัฒนาเพิ่มประสิทธิภาพระบบป้องกันและบรรเทาสาธารณภัยในท้องถิ่น</t>
  </si>
  <si>
    <t>แนวทางที่  5  พัฒนา ส่งเสริมและสนับสนุนระบบการรักษาความปลอดภัยให้เมืองและชุมชน</t>
  </si>
  <si>
    <t>ปลอดภัยโดยให้ชุมชนมีส่วนร่วม</t>
  </si>
  <si>
    <t>แนวทางที่  6  ส่งเสริมและสนับสนุนให้หมู่บ้าน/ชุมชน ปลอดยาเสพติดและอบายมุข</t>
  </si>
  <si>
    <t>แนวทางที่  7  การจัดทำผังเมืองและผังชุมชน</t>
  </si>
  <si>
    <t>ยุทธศาสตร์ที่  3   การพัฒนาเศรษฐกิจชุมชนเพื่อการแข่งขัน</t>
  </si>
  <si>
    <t>แนวทางที่  3  พัฒนาและส่งเสริมเครือข่ายวิสาหกิจชุมชนให้เข้มแข็งและแข่งขันได้</t>
  </si>
  <si>
    <t>ยุทธศาสตร์ที่   6  การพัฒนาระบบการบริหารจัดการที่ดี</t>
  </si>
  <si>
    <t>เพื่อจ้างนักเรียน นักศึกษา</t>
  </si>
  <si>
    <t>ทำงานในช่วงปิดภาคเรียน</t>
  </si>
  <si>
    <t>เพื่อจัดซื้อหนังสือพิมพ์ในการ</t>
  </si>
  <si>
    <t>บริการประชาชน</t>
  </si>
  <si>
    <t>เพื่อดำเนินโครงการวันเด็ก</t>
  </si>
  <si>
    <t>แห่งชาติ</t>
  </si>
  <si>
    <t>ร.ร.บ้านทรัพย์ฯ</t>
  </si>
  <si>
    <t>ร.ร.บ้านซำภูทอง</t>
  </si>
  <si>
    <t>ร.ร.ชีพอนุสรณ์</t>
  </si>
  <si>
    <t>ศ.พ.ด.ห้วยซ้อ</t>
  </si>
  <si>
    <t>ศ.พ.ด.บ้านซำภูฯ</t>
  </si>
  <si>
    <t>จัดกิจกรรมวันสงกรานต์</t>
  </si>
  <si>
    <t>การประเพณีตรุษไท</t>
  </si>
  <si>
    <t>การประเพณีบุญบั้งไฟ</t>
  </si>
  <si>
    <t>การทอดเทียนรวม</t>
  </si>
  <si>
    <t>พระพุทธศาสนา</t>
  </si>
  <si>
    <t>โครงการบวชชีพราหม์เนกขัมมะ</t>
  </si>
  <si>
    <t>การบวชชีพราหม์เนกขัมมะ</t>
  </si>
  <si>
    <t>การเฉลิมพระชนมพรรษา</t>
  </si>
  <si>
    <t>โครงการจัดซื้อวัสดุวิทยาศาสตร์หรือ</t>
  </si>
  <si>
    <t>การแพทย์</t>
  </si>
  <si>
    <t>เพื่อดำเนินโครงการจัดซื้อวัสดุ</t>
  </si>
  <si>
    <t>วิทยาศาสตร์หรือการแพทย์</t>
  </si>
  <si>
    <t>โครงการรณรงค์ป้องกันโรคไข้</t>
  </si>
  <si>
    <t>เลือดออก</t>
  </si>
  <si>
    <t>โครงการช่วยเหลือผู้ป่วยโรค</t>
  </si>
  <si>
    <t>เอดส์และผู้ติดเชื้อ H.I.V.</t>
  </si>
  <si>
    <t>ดำเนินงานในพื้นที่กำจัดขยะ</t>
  </si>
  <si>
    <t>มูลฝอย</t>
  </si>
  <si>
    <t>ศ.พ.ด.บ้านห้วยซ้อ</t>
  </si>
  <si>
    <t>แข่งขันกีฬาต้านยาเสพติด</t>
  </si>
  <si>
    <t>เพื่อเป็นค่าใช้จ่ายในโครงการ</t>
  </si>
  <si>
    <t>เหล่ากาชาดจังหวัดขอนแก่น</t>
  </si>
  <si>
    <t>เพื่อจ่ายเป็นค่าใช้จ่ายในโครง</t>
  </si>
  <si>
    <t>การกิจกรรมคนพิการสากลปี</t>
  </si>
  <si>
    <t>การช่วยเหลือผู้ประสบปัญหา</t>
  </si>
  <si>
    <t>ทางสังคม</t>
  </si>
  <si>
    <t>กองช่าง</t>
  </si>
  <si>
    <t>เพื่ออุดหนุนปกครองอำเภอ</t>
  </si>
  <si>
    <t>ภูผาม่านในโครงการช่วยเหลือ</t>
  </si>
  <si>
    <t>ราษฎรผู้ประสบภัยแล้ง</t>
  </si>
  <si>
    <t>ฝึกทบทวนอาสาสมัครป้องกัน</t>
  </si>
  <si>
    <t>ภัยฝ่ายพลเรือน</t>
  </si>
  <si>
    <t>จัดกิจกรรมวัน อปพร.</t>
  </si>
  <si>
    <t>เพื่อจ่ายเป็นค่าใช้จ่ายโครงการ</t>
  </si>
  <si>
    <t>โครงการปรับปรุงและพัฒนาเว็ปไซต์</t>
  </si>
  <si>
    <t xml:space="preserve">และพัฒนาเว็ปไซต์ อบต. </t>
  </si>
  <si>
    <t>และอื่นๆ ที่เกี่ยวข้อง</t>
  </si>
  <si>
    <t>โครงการประชาคมหมู่บ้าน</t>
  </si>
  <si>
    <t>ประชาคมหมู่บ้าน</t>
  </si>
  <si>
    <t>เพื่อเป็นค่าใช้จ่ายโครงการ</t>
  </si>
  <si>
    <t>โครงการจ้างนักเรียน  นักศึกษา</t>
  </si>
  <si>
    <t>ทำงานช่วงปิดเทอมและวันหยุด</t>
  </si>
  <si>
    <t>โครงการจัดกิจกรรมวันสำคัญทาง</t>
  </si>
  <si>
    <t>โครงการจัดงานพิธีเฉลิมพระชนม</t>
  </si>
  <si>
    <t>โครงการจัดซื้อมาลัย  กระเช้า</t>
  </si>
  <si>
    <t>ดอกไม้และพวงมาลา</t>
  </si>
  <si>
    <t xml:space="preserve">แนวทางที่  4 จัดการด้านสาธารณสุข การป้องกันและควบคุมโรค การรักษาพยาบาล </t>
  </si>
  <si>
    <t>การฟื้นฟูสมรรถนะ ทางด้านร่างกายและจิตใจให้ประชาชนมีสุขภาวะที่สมบูรณ์</t>
  </si>
  <si>
    <t>โครงการรณรงค์และป้องกันโรคไข้</t>
  </si>
  <si>
    <t>โครงการช่วยเหลือผู้ป่วยโรคเอดส์</t>
  </si>
  <si>
    <t>และผู้ติดเชื้อ  H.I.V.</t>
  </si>
  <si>
    <t>โครงการรณรงค์และป้องกันโรคพิษ</t>
  </si>
  <si>
    <t>สุนัขบ้า</t>
  </si>
  <si>
    <t>โครงการดำเนินงานในพื้นที่กำจัด</t>
  </si>
  <si>
    <t>ขยะมูลฝอย</t>
  </si>
  <si>
    <t xml:space="preserve">แนวทางที่  5  พัฒนาส่งเสริมและสนับสนุนการแพทย์แผนไทย การแพทย์ทางเลือก  </t>
  </si>
  <si>
    <t>การแพทย์พื้นบ้าน และสมุนไพร</t>
  </si>
  <si>
    <t>โครงการอุดหนุนกองทุนหลักประกัน</t>
  </si>
  <si>
    <t>สุขภาพระดับพื้นที่ตำบลห้วยม่วง</t>
  </si>
  <si>
    <t>แนวทางที่  6  พัฒนา  ส่งเสริมและสนับสนุนการกีฬาสู่ความเป็นเลิศและการกีฬาเพื่อออก</t>
  </si>
  <si>
    <t>กำลังกาย</t>
  </si>
  <si>
    <t>โครงการส่งนักกีฬาเข้าร่วมการแข่ง</t>
  </si>
  <si>
    <t>ขันกีฬา</t>
  </si>
  <si>
    <t>โครงการแข่งขันกีฬาต่อต้านยา</t>
  </si>
  <si>
    <t>เสพติด</t>
  </si>
  <si>
    <t>โครงการกีฬาศูนย์พัฒนาเด็กเล็กก่อน</t>
  </si>
  <si>
    <t>แนวทางที่  7  ส่งเสริม สนับสนุนการสังคมสงเคราะห์และการพัฒนาคุณภาพชีวิตอย่างเป็น</t>
  </si>
  <si>
    <t>ธรรมและทั่วถึง</t>
  </si>
  <si>
    <t>โครงการสนับสนุนกิจกรรมของเหล่า</t>
  </si>
  <si>
    <t>กาชาดจังหวัดขอนแก่น</t>
  </si>
  <si>
    <t>โครงการกิจกรรมคนพิการสากลปี</t>
  </si>
  <si>
    <t>โครงการช่วยเหลือผู้ประสบปัญหา</t>
  </si>
  <si>
    <t>แนวทางที่  1  พัฒนาโครงสร้างพื้นฐานด้านการคมนาคมขนส่งและระบบการให้บริการขน</t>
  </si>
  <si>
    <t>ส่งมวลชน</t>
  </si>
  <si>
    <t>แนวทางที่  3  พัฒนาระบบโครงสร้างพื้นฐานด้านการเกษตรในระบบชุมชนเพื่อเพิ่มขีดความ</t>
  </si>
  <si>
    <t>สามารถในการผลิตสินค้าเกษตร</t>
  </si>
  <si>
    <t>โครงการช่วยเหลือราษฎรผู้ประสบ</t>
  </si>
  <si>
    <t>ภัยแล้ง</t>
  </si>
  <si>
    <t>โครงการฝึกทบทวนอาสาสมัครป้อง</t>
  </si>
  <si>
    <t>กันภัยฝ่ายพลเรือน</t>
  </si>
  <si>
    <t>โครงการป้องกันและลดอุบัติเหตุ</t>
  </si>
  <si>
    <t>ทางถนน</t>
  </si>
  <si>
    <t>โครงการจัดทำแผนที่และทะเบียน</t>
  </si>
  <si>
    <t>โครงการอุดหนุนที่ทำการปกครอง</t>
  </si>
  <si>
    <t>แนวทางที่  2   ส่งเสริมสนับสนุนกระบวนการเรียนรู้และน้อมนำแนวทางปรัชญาเศรษฐกิจ</t>
  </si>
  <si>
    <t>พอเพียงไปใช้ในการประกอบอาชีพ</t>
  </si>
  <si>
    <t>โครงการผลิตลูกปลาวัยอ่อนด้วยชุด</t>
  </si>
  <si>
    <t>เพาะพันธ์ปลาเคลื่อนที่</t>
  </si>
  <si>
    <t>เพื่อจ่ายในการขยายผลโครง</t>
  </si>
  <si>
    <t>การอบรมการเพาะพันธุ์สัตว์น้ำ</t>
  </si>
  <si>
    <t>เพื่อเพิ่มผลผลิตด้านการประมง</t>
  </si>
  <si>
    <t>โครงการอบรมเกษตรกรเพื่อส่งเสริม</t>
  </si>
  <si>
    <t>อาชีพตามหลักปรัชญาเศรษฐกิจ</t>
  </si>
  <si>
    <t>เพื่อจ่ายในโครงการอบรม</t>
  </si>
  <si>
    <t>เกษตรกรเพื่อส่งเสริมอาชีพตาม</t>
  </si>
  <si>
    <t>โครงการฟื้นฟูทรัพยากรธรรมชาติ</t>
  </si>
  <si>
    <t>และพัฒนาแหล่งน้ำสาธารณะ</t>
  </si>
  <si>
    <t>โครงการรฟื้นฟูทรัพยากร</t>
  </si>
  <si>
    <t>ธรรมชาติ</t>
  </si>
  <si>
    <t>โครงการอนุรักษ์และเพิ่มพื้นที่ป่า</t>
  </si>
  <si>
    <t>เฉลิมพระเกียรติ</t>
  </si>
  <si>
    <t>การอนุรักษ์และเพิ่มพื้นที่ป่า</t>
  </si>
  <si>
    <t>โครงการอุดหนุนเทศบาลโนนคอมใน</t>
  </si>
  <si>
    <t>โครงการจัดการสิ่งแวดล้อมและลด</t>
  </si>
  <si>
    <t>การต่อต้านการทิ้งขยะมูลฝอยของ</t>
  </si>
  <si>
    <t>แนวทางที่  3  เพิ่มประสิทธิภาพการจัดการขยะชุมชน สิ่งปฏิกูล และน้ำเสีย</t>
  </si>
  <si>
    <t>ยั่งยืน</t>
  </si>
  <si>
    <t>ยุทธศาสตร์ที่ 4  การบริหารจัดการทรัพยากรธรรมชาติและสิ่งแวดล้อมเพื่อการพัฒนาอย่าง</t>
  </si>
  <si>
    <t>โครงการเลือกตั้งสมาชิกสภาท้องถิ่น</t>
  </si>
  <si>
    <t>ยุทธศาสตร์ที่   6   การพัฒนาระบบบริหารจัดการที่ดี</t>
  </si>
  <si>
    <t>แนวทางที่  3  พัฒนาสมรรถนะการทำงานของบุคลากร</t>
  </si>
  <si>
    <t>โครงการส่งพนักงานส่วนตำบลเข้ารับ</t>
  </si>
  <si>
    <t>การฝึกอบรมสัมมนา</t>
  </si>
  <si>
    <t>บรรยายโต๊ะทำงาน เก้าอี้</t>
  </si>
  <si>
    <t>ทำงาน เป็นต้น</t>
  </si>
  <si>
    <t>โครงการอุดหนุนกลุ่มอาชีพตำบล</t>
  </si>
  <si>
    <t>ยุทธศาสตร์ที่  4   การบริหารจัดการทรัพยากรธรรมชาติและสิ่งแวดล้อมเพื่อการพัฒนาอย่าง</t>
  </si>
  <si>
    <t xml:space="preserve">แนวทางที่  1  เสริมสร้างการมีส่วนร่วมของชุมชนและเครือข่ายในการจัดการเพื่ออนุรักษ์  </t>
  </si>
  <si>
    <t>พัฒนาและฟื้นฟูทรัพยากรธรรมชาติและสิ่งแวดล้อมในท้องถิ่นให้คงอยู่อย่างยั่งยืน</t>
  </si>
  <si>
    <t>แนวทางที่  1   เสริมสร้างการพัฒนาการเมืองท้องถิ่นให้โปร่งใสสุจริต  เพื่อสนับสนุนการ</t>
  </si>
  <si>
    <t>สร้างวัฒนธรรมประชาธิปไตยและวัมนธรรมธรรมภิบาล</t>
  </si>
  <si>
    <t>โครงการจัดซื้อวัสดุยานพาหนะและ</t>
  </si>
  <si>
    <t>ขนส่ง</t>
  </si>
  <si>
    <t>โครงการจัดซื้อวัสดุเชื้อเพลิงและ</t>
  </si>
  <si>
    <t>หล่อลื่น</t>
  </si>
  <si>
    <t>โครงการจัดซื้อวัสดุโฆษณาและ</t>
  </si>
  <si>
    <t>เผยแพร่</t>
  </si>
  <si>
    <t>แนวทางที่  2   เสริมสร้างค่านิยม  คุณธรรม  จริยธรรม  และวัฒนธรรมที่ดีงามแก่เด็กและ</t>
  </si>
  <si>
    <t>เยาวชน</t>
  </si>
  <si>
    <t>แนวทางที่  5   พัฒนาระบบเทคโนโลยีสารสนเทศให้ทันสมัย  เพื่อการบริหารงานและการ</t>
  </si>
  <si>
    <t>กองการศึกษา</t>
  </si>
  <si>
    <t>กองคลัง</t>
  </si>
  <si>
    <t>เพื่อจ่ายเป็นค่าอุปกรณ์อะไหล่</t>
  </si>
  <si>
    <t>โครงการจัดซื้อครุภัณฑ์ทางการศึกษา</t>
  </si>
  <si>
    <t>เพื่อจัดซื้อครุภัณฑ์ทางการ</t>
  </si>
  <si>
    <t>ศึกษา เช่น สื่อการเรียน</t>
  </si>
  <si>
    <t>การสอน และอื่นๆที่เกี่ยวข้อง</t>
  </si>
  <si>
    <t>โครงการอุดหนุนศูนย์ข้อมูลข่าวสาร</t>
  </si>
  <si>
    <t>เพื่อพัฒนาระบบข้อมูลข่าวสาร</t>
  </si>
  <si>
    <t>และการเผยแพร่ข้อมูลข่าว</t>
  </si>
  <si>
    <t>สารของ อบต.</t>
  </si>
  <si>
    <t>โครงการฝึกอบรมพัฒนาบุคลากร</t>
  </si>
  <si>
    <t>และประชาชนด้านคุณธรรม</t>
  </si>
  <si>
    <t>และจริยธรรม</t>
  </si>
  <si>
    <t>ประสิทธิภาพการทำงาน</t>
  </si>
  <si>
    <t>พนักงานส่วนตำบล</t>
  </si>
  <si>
    <t>คณะผู้บริหาร</t>
  </si>
  <si>
    <t>สมาชิกสภา อบต.</t>
  </si>
  <si>
    <t>สน.ปลัด อบต.</t>
  </si>
  <si>
    <t>ยุทธศาสตร์ที่  1  ยุทธศาสตร์การพัฒนาคุณภาพคนและสังคม</t>
  </si>
  <si>
    <t>โดยการส่งเสริมการจัดทำแผนชุมชนพึ่งตนเอง</t>
  </si>
  <si>
    <t>โครงการอบรมสัมมนาและศึกษา</t>
  </si>
  <si>
    <t>ดูงาน</t>
  </si>
  <si>
    <t>เพื่อจ่ายศึกษาดูงานตามแนว</t>
  </si>
  <si>
    <t>พระราชดำริของพระบาท</t>
  </si>
  <si>
    <t>สมเด็จพระเจ้าอยู่หัว</t>
  </si>
  <si>
    <t>ส่วนราชการ</t>
  </si>
  <si>
    <t>ที่เกี่ยวข้อง</t>
  </si>
  <si>
    <t>กาชาดจังหวัด</t>
  </si>
  <si>
    <t>ขอนแก่น</t>
  </si>
  <si>
    <t xml:space="preserve">โครงการกิจกรรมสัปดาห์รณรงค์ </t>
  </si>
  <si>
    <t>โครงการสำรวจและก่อสร้างฝาย</t>
  </si>
  <si>
    <t>ชะลอน้ำภายในตำบล</t>
  </si>
  <si>
    <t>สำรวจและก่อสร้างฝายชะลอ</t>
  </si>
  <si>
    <t>น้ำภายในตำบล</t>
  </si>
  <si>
    <t xml:space="preserve">หมู่ที่ 1-9 </t>
  </si>
  <si>
    <t>โครงการกิจกรรมสัปดาห์</t>
  </si>
  <si>
    <t>โครงการทดสอบคุณภาพน้ำ</t>
  </si>
  <si>
    <t>โครงการก่อสร้างถนนคอนกรีตเสริม</t>
  </si>
  <si>
    <t>เหล็ก บ้านห้วยซ้อ หมู่ที่ 9</t>
  </si>
  <si>
    <t>ก่อสร้างถนนคอนกรีต</t>
  </si>
  <si>
    <t>หมู่ที่ 9</t>
  </si>
  <si>
    <t>บ้านทรัพย์สมบูรณ์</t>
  </si>
  <si>
    <t>หมู่ที่ 4</t>
  </si>
  <si>
    <t>โครงการอุดหนุนไฟฟ้าอำเภอชุมแพ</t>
  </si>
  <si>
    <t>ในการติดตั้งไฟฟ้าส่องสว่างภายใน</t>
  </si>
  <si>
    <t>เพื่อจ่ายตามตามโครงการ</t>
  </si>
  <si>
    <t>อุดหนุนไฟฟ้าอำเภอชุมแพใน</t>
  </si>
  <si>
    <t>การติดตั้งไฟฟ้าส่องสว่างภาย</t>
  </si>
  <si>
    <t>โครงการอุดหนุนศูนย์อำนวยการป้อง</t>
  </si>
  <si>
    <t>กันและปราบปรามยาเสพติดจังหวัด</t>
  </si>
  <si>
    <t>อุดหนุนศูนย์อำนวยการป้อง</t>
  </si>
  <si>
    <t>กันและปราบปรามยาเสพติด</t>
  </si>
  <si>
    <t>จังหวัดขอนแก่น</t>
  </si>
  <si>
    <t>โครงการอุดหนุนคณะกรรมการ</t>
  </si>
  <si>
    <t>หมู่บ้าน</t>
  </si>
  <si>
    <t>เพื่อจ่ายเป็นเงินอุดหนุนให้</t>
  </si>
  <si>
    <t>คณะกรรมการหมู่บ้านในการ</t>
  </si>
  <si>
    <t>บริหารจัดการเพื่อสร้างความ</t>
  </si>
  <si>
    <t>แนวทางที่  8  เสริมสร้างขีดความสามารถของชุมชนในการแก้ไขปัญหาความยากจน</t>
  </si>
  <si>
    <t>โครงการอุดหนุนอำเภอภูผาม่าน</t>
  </si>
  <si>
    <t>ในโครงการวันสตรีสากล</t>
  </si>
  <si>
    <t>การวันสตรี สากล</t>
  </si>
  <si>
    <t>โครงการประเพณีลอยกระทง</t>
  </si>
  <si>
    <t>ประเพณีลอยกระทง</t>
  </si>
  <si>
    <t xml:space="preserve">โครงการจัดกิจกรรมรัฐพิธี </t>
  </si>
  <si>
    <t>งานประเพณีและงานไหมจังหวัด</t>
  </si>
  <si>
    <t xml:space="preserve">จัดกิจกรรมรัฐพิธี </t>
  </si>
  <si>
    <t>งานประเพณีและงานไหม</t>
  </si>
  <si>
    <t>โครงการอนุรักษ์ขนบธรรมเนียม</t>
  </si>
  <si>
    <t>ประเพณีศิลวัฒนธรรมไทย</t>
  </si>
  <si>
    <t>อนุรักษ์ขนบธรรมเนียม</t>
  </si>
  <si>
    <t>ประเพณีศิลปวัฒนธรรมไทย</t>
  </si>
  <si>
    <t>บ้านซำภูทองเหนือ</t>
  </si>
  <si>
    <t>หมู่ที่ 3</t>
  </si>
  <si>
    <t>โครงการของกองทุนหลักประ</t>
  </si>
  <si>
    <t>กันสุขภาพระดับพื้นที่</t>
  </si>
  <si>
    <t>โครงการรณรงค์และป้องกัน</t>
  </si>
  <si>
    <t>โรคพิษสุนัขบ้า</t>
  </si>
  <si>
    <t xml:space="preserve">เสริมเหล็ก บ้านห้วยซ้อ </t>
  </si>
  <si>
    <t>สำรวจซ่อม  และสร้างภาชนะเก็บน้ำ</t>
  </si>
  <si>
    <t>รณรงค์สำรวจ ซ่อมและสร้าง</t>
  </si>
  <si>
    <t>ภาชนะเก็บน้ำ</t>
  </si>
  <si>
    <t>แผนการดำเนินงาน  ประจำปีงบประมาณ  2559</t>
  </si>
  <si>
    <t>พ.ศ.2558</t>
  </si>
  <si>
    <t>พ.ศ. 2559</t>
  </si>
  <si>
    <t>สมานฉันตำบลห้วยม่วง</t>
  </si>
  <si>
    <t>โครงการสร้างความปรองดอง</t>
  </si>
  <si>
    <t>สมานฉันท์ตำบลห้วยม่วง</t>
  </si>
  <si>
    <t>โครงการจัดซื้อครุภัณฑ์โฆษณา</t>
  </si>
  <si>
    <t>และเผยแพร่</t>
  </si>
  <si>
    <t>เพื่อจัดซื้อครุภัณฑ์โฆษณา</t>
  </si>
  <si>
    <t>โครงการปรับปรุงอาคารสำนักงาน</t>
  </si>
  <si>
    <t>ปลัด อบต.</t>
  </si>
  <si>
    <t>การปรับปรุงอาคารสำนักงาน</t>
  </si>
  <si>
    <t>โครงการขับเคลื่อนขยายผลโครงการ</t>
  </si>
  <si>
    <t>ตามแนวพระราชดำริ</t>
  </si>
  <si>
    <t>เพื่อจ่ายในโครงการขับเคลื่อน</t>
  </si>
  <si>
    <t>ขยายผลโครงการตามแนว</t>
  </si>
  <si>
    <t>พระราชดำริ</t>
  </si>
  <si>
    <t>โครงการจัดหาเครื่องแต่งกาย อปพร.</t>
  </si>
  <si>
    <t>จัดหาเครื่องแต่งกาย อปพร.</t>
  </si>
  <si>
    <t>โครงการติดตั้งไฟสัญญาณจราจร</t>
  </si>
  <si>
    <t>โครงการติดตั้งไฟสัญญาณ</t>
  </si>
  <si>
    <t>จราจร</t>
  </si>
  <si>
    <t>โครงการต่อเติมอาคารศูนย์เด็กเล็ก</t>
  </si>
  <si>
    <t>บ้านห้วยซ้อ หมู่ที่ 5</t>
  </si>
  <si>
    <t>ต่อเติมอาคารศูนย์เด็กเล็ก</t>
  </si>
  <si>
    <t>ศูนย์พัฒนาเด็กเล็ก</t>
  </si>
  <si>
    <t>โครงการอุดหนุนศูนย์สาธารณ</t>
  </si>
  <si>
    <t>สุขมูลฐาน</t>
  </si>
  <si>
    <t>หมู่บ้าน หมู่ที่ 6 บ้านทรัพย์สมบูรณ์</t>
  </si>
  <si>
    <t>ในหมู่บ้าน หมู่ที่ 6</t>
  </si>
  <si>
    <t>หมู่ที่  6</t>
  </si>
  <si>
    <t>เหล็ก บ้านซำภูทองเหนือ  หมู่ที่ 1</t>
  </si>
  <si>
    <t>เสริมเหล็ก บ้านซำภูทองเหนือ</t>
  </si>
  <si>
    <t>หมู่ที่ 1</t>
  </si>
  <si>
    <t>เหล็ก บ้านห้วยม่วง  หมู่ที่ 3</t>
  </si>
  <si>
    <t>เสริมเหล็ก บ้านห้วยม่วง</t>
  </si>
  <si>
    <t>โครงการซ่อมแซมถนนคอนกรีต</t>
  </si>
  <si>
    <t>เสริมเหล็ก บ้านผาน้ำทิพย์ หมู่ที่ 8</t>
  </si>
  <si>
    <t>ก่อสร้างซ่อมแซมถนนคอนกรีต</t>
  </si>
  <si>
    <t xml:space="preserve">เสริมเหล็ก บ้านผาน้ำทิพย์ </t>
  </si>
  <si>
    <t>หมู่ที่ 8</t>
  </si>
  <si>
    <t>โครงการปรับปรุง -ซ่อมแซมถนน</t>
  </si>
  <si>
    <t>คอนกรีตเสริมเหล็ก บ้านห้วยซ้อ</t>
  </si>
  <si>
    <t>หมู่ที่ 5</t>
  </si>
  <si>
    <t>ปรับปรุง -ซ่อมแซมถนน</t>
  </si>
  <si>
    <t>คอนกรีตเสริมเหล็กบ้านห้วยซ้อ</t>
  </si>
  <si>
    <t>โครงการปรากศเจตนารมณ์จังหวัด</t>
  </si>
  <si>
    <t>ขอนแก่นไม่ยุ่งเกี่ยวกับยาเสพติด</t>
  </si>
  <si>
    <t>ปรากศเจตนารมณ์จังหวัด</t>
  </si>
  <si>
    <t>โครงการอุดหนุนการแก้ไขปัญหา</t>
  </si>
  <si>
    <t>ศูนย์ดำรงธรรม</t>
  </si>
  <si>
    <t>อุดหนุนการแก้ไขปัญหา</t>
  </si>
  <si>
    <t>โครงการอุดหนุนกีฬาสีโรงเรียน</t>
  </si>
  <si>
    <t>ใขเขตพื้นที่ตำบลห้วยม่วง</t>
  </si>
  <si>
    <t>เพื่อเป็นค่าใช้จ่ายในการ</t>
  </si>
  <si>
    <t>กีฬาสีโรงเรียน</t>
  </si>
  <si>
    <t>ร.ร.ซำภูทอง</t>
  </si>
  <si>
    <t>ร.ร.ชีพย์อนุสรณ์</t>
  </si>
  <si>
    <t>โครงการกีฬาโรงเรียนศูนย์เครือข่าย</t>
  </si>
  <si>
    <t>กีฬาโรงเรียนศูนย์เครือข่าย</t>
  </si>
  <si>
    <t>โครงการพัฒนาศักยภาพผู้เรียน</t>
  </si>
  <si>
    <t>ด้านกีฬา</t>
  </si>
  <si>
    <t>พัฒนาศักยภาพผู้เรียนด้าน</t>
  </si>
  <si>
    <t>กีฬา</t>
  </si>
  <si>
    <t>โครงการแข่งขันกีฬาส่วนราชการ</t>
  </si>
  <si>
    <t>แข่งขันกีฬาส่วนราชการ</t>
  </si>
  <si>
    <t>พรรษา 12 สิงหาคม 2559</t>
  </si>
  <si>
    <t>พรรษา 5 ธันวาคม 2558</t>
  </si>
  <si>
    <t>โครงการก่อสร้างร่องระบายพร้อม</t>
  </si>
  <si>
    <t>ขยายผิวจราจร บ้านโนนสะอาด</t>
  </si>
  <si>
    <t>เพื่อจ่ายเป็นค่าใช้จ่าย</t>
  </si>
  <si>
    <t>โครงการก่อสร้างร่องระบาย</t>
  </si>
  <si>
    <t xml:space="preserve">พร้อมขยายผิวจราจร </t>
  </si>
  <si>
    <t>หมู่ที่ 4 บ้านโนนสะอาด</t>
  </si>
  <si>
    <t>ชุมชนตำบลห้วยม่วง</t>
  </si>
  <si>
    <t>โครงการก่อสร้างลาน  คสล.ตลาด</t>
  </si>
  <si>
    <t>ก่อสร้างลาน  คสล.ตลาด</t>
  </si>
  <si>
    <t>โครงการปรับปรุง -ซ่อมแซมร่อง</t>
  </si>
  <si>
    <t>ระบายน้ำ  หมู่ที่ 2 บ้านวังเจริญ</t>
  </si>
  <si>
    <t>ปรับปรุง -ซ่อมแซม ร่อง</t>
  </si>
  <si>
    <t xml:space="preserve">ระบายน้ำ หมู่ที่ 2 </t>
  </si>
  <si>
    <t>หมู่ที่ 2</t>
  </si>
  <si>
    <t>โครงการขุดลอกอ่างเก็บน้ำภูเก้าโล้น</t>
  </si>
  <si>
    <t>ภูเก้าโล้น</t>
  </si>
  <si>
    <t>โครงการขุดลอกอ่างเก็บน้ำภู</t>
  </si>
  <si>
    <t>หมู่ที่ 7</t>
  </si>
  <si>
    <t>โครงการขุดลอกอ่างเก็บน้ำห้วยซ้อ</t>
  </si>
  <si>
    <t>โครงการขุดลอกอ่างเก็บน้ำ</t>
  </si>
  <si>
    <t>ห้วยซ้อ</t>
  </si>
  <si>
    <t>โครงการวางท่อ PVC เพื่อส่งน้ำ</t>
  </si>
  <si>
    <t>เข้าระบบประปา</t>
  </si>
  <si>
    <t>วางท่อ PVC เพื่อส่งน้ำ</t>
  </si>
  <si>
    <t>โครงการส่งเสริมการใช้เทคโนโลยี</t>
  </si>
  <si>
    <t>ปุ๋ยสั่งตัดสำหรับนาข้าว</t>
  </si>
  <si>
    <t>การส่งเสริมการใช้เทคโนโลยี</t>
  </si>
  <si>
    <t>เข้มแข็งในชุมชน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</si>
</sst>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/>
    <xf numFmtId="0" fontId="4" fillId="0" borderId="1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Border="1"/>
    <xf numFmtId="187" fontId="4" fillId="0" borderId="8" xfId="1" applyNumberFormat="1" applyFont="1" applyBorder="1"/>
    <xf numFmtId="0" fontId="4" fillId="0" borderId="0" xfId="0" applyFont="1" applyAlignment="1">
      <alignment horizontal="center"/>
    </xf>
    <xf numFmtId="187" fontId="4" fillId="0" borderId="2" xfId="1" applyNumberFormat="1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/>
    <xf numFmtId="187" fontId="4" fillId="0" borderId="4" xfId="1" applyNumberFormat="1" applyFont="1" applyBorder="1"/>
    <xf numFmtId="15" fontId="4" fillId="0" borderId="13" xfId="0" applyNumberFormat="1" applyFont="1" applyBorder="1" applyAlignment="1">
      <alignment horizontal="left"/>
    </xf>
    <xf numFmtId="15" fontId="4" fillId="0" borderId="9" xfId="0" applyNumberFormat="1" applyFont="1" applyBorder="1" applyAlignment="1">
      <alignment horizontal="left"/>
    </xf>
    <xf numFmtId="187" fontId="4" fillId="0" borderId="15" xfId="1" applyNumberFormat="1" applyFont="1" applyBorder="1"/>
    <xf numFmtId="0" fontId="4" fillId="0" borderId="9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/>
    </xf>
    <xf numFmtId="187" fontId="4" fillId="0" borderId="9" xfId="1" applyNumberFormat="1" applyFont="1" applyBorder="1"/>
    <xf numFmtId="0" fontId="1" fillId="0" borderId="0" xfId="0" applyFont="1" applyFill="1" applyBorder="1" applyAlignment="1">
      <alignment horizontal="center"/>
    </xf>
    <xf numFmtId="187" fontId="4" fillId="0" borderId="13" xfId="1" applyNumberFormat="1" applyFont="1" applyBorder="1"/>
    <xf numFmtId="0" fontId="4" fillId="0" borderId="15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5" xfId="0" applyBorder="1"/>
    <xf numFmtId="0" fontId="0" fillId="0" borderId="9" xfId="0" applyBorder="1"/>
    <xf numFmtId="0" fontId="0" fillId="0" borderId="0" xfId="0" applyBorder="1"/>
    <xf numFmtId="0" fontId="0" fillId="0" borderId="13" xfId="0" applyBorder="1"/>
    <xf numFmtId="0" fontId="0" fillId="0" borderId="5" xfId="0" applyBorder="1"/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5" fontId="4" fillId="0" borderId="15" xfId="0" applyNumberFormat="1" applyFont="1" applyBorder="1" applyAlignment="1">
      <alignment horizontal="left"/>
    </xf>
    <xf numFmtId="15" fontId="4" fillId="0" borderId="5" xfId="0" applyNumberFormat="1" applyFont="1" applyBorder="1" applyAlignment="1">
      <alignment horizontal="left"/>
    </xf>
    <xf numFmtId="187" fontId="4" fillId="0" borderId="0" xfId="1" applyNumberFormat="1" applyFont="1" applyBorder="1"/>
    <xf numFmtId="187" fontId="4" fillId="0" borderId="0" xfId="0" applyNumberFormat="1" applyFont="1" applyBorder="1" applyAlignment="1">
      <alignment horizontal="center"/>
    </xf>
    <xf numFmtId="15" fontId="4" fillId="0" borderId="0" xfId="0" applyNumberFormat="1" applyFont="1" applyBorder="1" applyAlignment="1">
      <alignment horizontal="left"/>
    </xf>
    <xf numFmtId="187" fontId="4" fillId="0" borderId="8" xfId="1" applyNumberFormat="1" applyFont="1" applyBorder="1" applyAlignment="1">
      <alignment horizontal="center"/>
    </xf>
    <xf numFmtId="187" fontId="0" fillId="0" borderId="0" xfId="0" applyNumberForma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3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3" fontId="4" fillId="0" borderId="13" xfId="0" applyNumberFormat="1" applyFont="1" applyBorder="1" applyAlignment="1">
      <alignment horizontal="center"/>
    </xf>
    <xf numFmtId="43" fontId="4" fillId="0" borderId="0" xfId="0" applyNumberFormat="1" applyFont="1" applyBorder="1" applyAlignment="1">
      <alignment horizontal="center"/>
    </xf>
    <xf numFmtId="43" fontId="4" fillId="0" borderId="1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43" fontId="4" fillId="0" borderId="10" xfId="0" applyNumberFormat="1" applyFont="1" applyBorder="1" applyAlignment="1">
      <alignment horizontal="center"/>
    </xf>
    <xf numFmtId="43" fontId="4" fillId="0" borderId="11" xfId="0" applyNumberFormat="1" applyFont="1" applyBorder="1" applyAlignment="1">
      <alignment horizontal="center"/>
    </xf>
    <xf numFmtId="43" fontId="4" fillId="0" borderId="12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43" fontId="4" fillId="0" borderId="5" xfId="0" applyNumberFormat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4" fillId="0" borderId="7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43" fontId="4" fillId="0" borderId="13" xfId="1" applyNumberFormat="1" applyFont="1" applyBorder="1" applyAlignment="1">
      <alignment horizontal="center"/>
    </xf>
    <xf numFmtId="43" fontId="4" fillId="0" borderId="0" xfId="1" applyNumberFormat="1" applyFont="1" applyBorder="1" applyAlignment="1">
      <alignment horizontal="center"/>
    </xf>
    <xf numFmtId="43" fontId="4" fillId="0" borderId="14" xfId="1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187" fontId="4" fillId="0" borderId="13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4" fillId="0" borderId="14" xfId="1" applyNumberFormat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13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0" fontId="4" fillId="0" borderId="13" xfId="0" applyNumberFormat="1" applyFont="1" applyBorder="1" applyAlignment="1">
      <alignment horizontal="center" vertical="center"/>
    </xf>
    <xf numFmtId="43" fontId="4" fillId="0" borderId="10" xfId="0" applyNumberFormat="1" applyFont="1" applyBorder="1" applyAlignment="1"/>
    <xf numFmtId="43" fontId="4" fillId="0" borderId="11" xfId="0" applyNumberFormat="1" applyFont="1" applyBorder="1" applyAlignment="1"/>
    <xf numFmtId="43" fontId="4" fillId="0" borderId="12" xfId="0" applyNumberFormat="1" applyFont="1" applyBorder="1" applyAlignment="1"/>
    <xf numFmtId="43" fontId="4" fillId="0" borderId="13" xfId="0" applyNumberFormat="1" applyFont="1" applyBorder="1" applyAlignment="1"/>
    <xf numFmtId="43" fontId="4" fillId="0" borderId="0" xfId="0" applyNumberFormat="1" applyFont="1" applyBorder="1" applyAlignment="1"/>
    <xf numFmtId="43" fontId="4" fillId="0" borderId="14" xfId="0" applyNumberFormat="1" applyFont="1" applyBorder="1" applyAlignment="1"/>
    <xf numFmtId="43" fontId="4" fillId="0" borderId="5" xfId="0" applyNumberFormat="1" applyFont="1" applyBorder="1" applyAlignment="1"/>
    <xf numFmtId="43" fontId="4" fillId="0" borderId="6" xfId="0" applyNumberFormat="1" applyFont="1" applyBorder="1" applyAlignment="1"/>
    <xf numFmtId="43" fontId="4" fillId="0" borderId="7" xfId="0" applyNumberFormat="1" applyFont="1" applyBorder="1" applyAlignment="1"/>
    <xf numFmtId="43" fontId="4" fillId="0" borderId="13" xfId="1" applyNumberFormat="1" applyFont="1" applyBorder="1" applyAlignment="1"/>
    <xf numFmtId="43" fontId="4" fillId="0" borderId="0" xfId="1" applyNumberFormat="1" applyFont="1" applyBorder="1" applyAlignment="1"/>
    <xf numFmtId="43" fontId="4" fillId="0" borderId="14" xfId="1" applyNumberFormat="1" applyFont="1" applyBorder="1" applyAlignment="1"/>
    <xf numFmtId="0" fontId="6" fillId="0" borderId="15" xfId="0" applyFont="1" applyBorder="1" applyAlignment="1">
      <alignment horizontal="center"/>
    </xf>
    <xf numFmtId="0" fontId="5" fillId="0" borderId="9" xfId="0" applyFont="1" applyBorder="1"/>
    <xf numFmtId="187" fontId="4" fillId="0" borderId="5" xfId="1" applyNumberFormat="1" applyFont="1" applyBorder="1"/>
    <xf numFmtId="0" fontId="4" fillId="0" borderId="8" xfId="0" applyFont="1" applyBorder="1" applyAlignment="1">
      <alignment horizontal="left"/>
    </xf>
    <xf numFmtId="187" fontId="4" fillId="0" borderId="14" xfId="1" applyNumberFormat="1" applyFont="1" applyBorder="1"/>
    <xf numFmtId="43" fontId="0" fillId="0" borderId="0" xfId="0" applyNumberFormat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72"/>
  <sheetViews>
    <sheetView tabSelected="1" topLeftCell="A385" zoomScaleNormal="100" workbookViewId="0">
      <selection activeCell="A380" sqref="A380:S401"/>
    </sheetView>
  </sheetViews>
  <sheetFormatPr defaultRowHeight="14.25"/>
  <cols>
    <col min="1" max="1" width="6.25" customWidth="1"/>
    <col min="2" max="2" width="25.75" customWidth="1"/>
    <col min="3" max="3" width="21.625" customWidth="1"/>
    <col min="4" max="4" width="9.875" customWidth="1"/>
    <col min="5" max="5" width="12.875" customWidth="1"/>
    <col min="6" max="6" width="10.375" customWidth="1"/>
    <col min="7" max="7" width="4.25" customWidth="1"/>
    <col min="8" max="8" width="4.125" customWidth="1"/>
    <col min="9" max="9" width="3.375" customWidth="1"/>
    <col min="10" max="10" width="4" customWidth="1"/>
    <col min="11" max="11" width="3" customWidth="1"/>
    <col min="12" max="12" width="3.75" customWidth="1"/>
    <col min="13" max="13" width="4" customWidth="1"/>
    <col min="14" max="14" width="5.75" customWidth="1"/>
    <col min="15" max="15" width="3.25" customWidth="1"/>
    <col min="16" max="16" width="9" hidden="1" customWidth="1"/>
    <col min="17" max="17" width="3.5" customWidth="1"/>
    <col min="18" max="19" width="3.625" customWidth="1"/>
    <col min="21" max="21" width="14.125" bestFit="1" customWidth="1"/>
  </cols>
  <sheetData>
    <row r="1" spans="1:21" ht="21">
      <c r="A1" s="1"/>
      <c r="B1" s="1"/>
      <c r="C1" s="1"/>
      <c r="D1" s="1"/>
      <c r="E1" s="18">
        <v>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2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21" ht="21">
      <c r="A3" s="65" t="s">
        <v>392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U3" s="50"/>
    </row>
    <row r="4" spans="1:21" ht="21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21" ht="21">
      <c r="A5" s="67" t="s">
        <v>2</v>
      </c>
      <c r="B5" s="138"/>
      <c r="C5" s="138"/>
      <c r="D5" s="139"/>
      <c r="E5" s="2" t="s">
        <v>6</v>
      </c>
      <c r="F5" s="67" t="s">
        <v>4</v>
      </c>
      <c r="G5" s="139"/>
      <c r="H5" s="67" t="s">
        <v>6</v>
      </c>
      <c r="I5" s="138"/>
      <c r="J5" s="138"/>
      <c r="K5" s="139"/>
      <c r="L5" s="3" t="s">
        <v>4</v>
      </c>
      <c r="M5" s="4"/>
      <c r="N5" s="5"/>
      <c r="O5" s="67" t="s">
        <v>3</v>
      </c>
      <c r="P5" s="138"/>
      <c r="Q5" s="138"/>
      <c r="R5" s="138"/>
      <c r="S5" s="139"/>
    </row>
    <row r="6" spans="1:21" ht="21">
      <c r="A6" s="78"/>
      <c r="B6" s="140"/>
      <c r="C6" s="140"/>
      <c r="D6" s="141"/>
      <c r="E6" s="6" t="s">
        <v>30</v>
      </c>
      <c r="F6" s="78" t="s">
        <v>5</v>
      </c>
      <c r="G6" s="141"/>
      <c r="H6" s="78" t="s">
        <v>7</v>
      </c>
      <c r="I6" s="140"/>
      <c r="J6" s="140"/>
      <c r="K6" s="141"/>
      <c r="L6" s="7" t="s">
        <v>26</v>
      </c>
      <c r="M6" s="8"/>
      <c r="N6" s="9"/>
      <c r="O6" s="78"/>
      <c r="P6" s="140"/>
      <c r="Q6" s="140"/>
      <c r="R6" s="140"/>
      <c r="S6" s="141"/>
    </row>
    <row r="7" spans="1:21" ht="21">
      <c r="A7" s="81" t="s">
        <v>155</v>
      </c>
      <c r="B7" s="138"/>
      <c r="C7" s="138"/>
      <c r="D7" s="139"/>
      <c r="E7" s="2"/>
      <c r="F7" s="67"/>
      <c r="G7" s="139"/>
      <c r="H7" s="67"/>
      <c r="I7" s="138"/>
      <c r="J7" s="138"/>
      <c r="K7" s="139"/>
      <c r="L7" s="67"/>
      <c r="M7" s="138"/>
      <c r="N7" s="139"/>
      <c r="O7" s="67" t="s">
        <v>33</v>
      </c>
      <c r="P7" s="138"/>
      <c r="Q7" s="138"/>
      <c r="R7" s="138"/>
      <c r="S7" s="139"/>
      <c r="U7" s="133"/>
    </row>
    <row r="8" spans="1:21" ht="21">
      <c r="A8" s="85" t="s">
        <v>27</v>
      </c>
      <c r="B8" s="134"/>
      <c r="C8" s="134"/>
      <c r="D8" s="137"/>
      <c r="E8" s="10">
        <v>6</v>
      </c>
      <c r="F8" s="73">
        <v>6.12</v>
      </c>
      <c r="G8" s="137"/>
      <c r="H8" s="75">
        <f>D28+D30+D35+D50+D58+D61</f>
        <v>4460440</v>
      </c>
      <c r="I8" s="134"/>
      <c r="J8" s="134"/>
      <c r="K8" s="137"/>
      <c r="L8" s="115">
        <v>31.96</v>
      </c>
      <c r="M8" s="134"/>
      <c r="N8" s="137"/>
      <c r="O8" s="73" t="s">
        <v>309</v>
      </c>
      <c r="P8" s="134"/>
      <c r="Q8" s="134"/>
      <c r="R8" s="134"/>
      <c r="S8" s="137"/>
    </row>
    <row r="9" spans="1:21" ht="21">
      <c r="A9" s="85" t="s">
        <v>156</v>
      </c>
      <c r="B9" s="134"/>
      <c r="C9" s="134"/>
      <c r="D9" s="137"/>
      <c r="E9" s="11"/>
      <c r="F9" s="73"/>
      <c r="G9" s="137"/>
      <c r="H9" s="75"/>
      <c r="I9" s="134"/>
      <c r="J9" s="134"/>
      <c r="K9" s="137"/>
      <c r="L9" s="106"/>
      <c r="M9" s="134"/>
      <c r="N9" s="137"/>
      <c r="O9" s="73"/>
      <c r="P9" s="134"/>
      <c r="Q9" s="134"/>
      <c r="R9" s="134"/>
      <c r="S9" s="137"/>
    </row>
    <row r="10" spans="1:21" ht="21">
      <c r="A10" s="78"/>
      <c r="B10" s="140"/>
      <c r="C10" s="140"/>
      <c r="D10" s="141"/>
      <c r="E10" s="12"/>
      <c r="F10" s="78"/>
      <c r="G10" s="141"/>
      <c r="H10" s="97"/>
      <c r="I10" s="140"/>
      <c r="J10" s="140"/>
      <c r="K10" s="141"/>
      <c r="L10" s="100"/>
      <c r="M10" s="140"/>
      <c r="N10" s="141"/>
      <c r="O10" s="78"/>
      <c r="P10" s="140"/>
      <c r="Q10" s="140"/>
      <c r="R10" s="140"/>
      <c r="S10" s="141"/>
    </row>
    <row r="11" spans="1:21" ht="21">
      <c r="A11" s="70" t="s">
        <v>28</v>
      </c>
      <c r="B11" s="135"/>
      <c r="C11" s="135"/>
      <c r="D11" s="136"/>
      <c r="E11" s="13">
        <v>6</v>
      </c>
      <c r="F11" s="70">
        <f>F8</f>
        <v>6.12</v>
      </c>
      <c r="G11" s="136"/>
      <c r="H11" s="88">
        <f>H8</f>
        <v>4460440</v>
      </c>
      <c r="I11" s="135"/>
      <c r="J11" s="135"/>
      <c r="K11" s="136"/>
      <c r="L11" s="91">
        <f>L8</f>
        <v>31.96</v>
      </c>
      <c r="M11" s="135"/>
      <c r="N11" s="136"/>
      <c r="O11" s="70"/>
      <c r="P11" s="135"/>
      <c r="Q11" s="135"/>
      <c r="R11" s="135"/>
      <c r="S11" s="136"/>
    </row>
    <row r="12" spans="1:21" ht="21">
      <c r="A12" s="62"/>
      <c r="B12" s="62"/>
      <c r="C12" s="62"/>
      <c r="D12" s="62"/>
      <c r="E12" s="62"/>
      <c r="F12" s="62"/>
      <c r="G12" s="62"/>
      <c r="H12" s="47"/>
      <c r="I12" s="62"/>
      <c r="J12" s="62"/>
      <c r="K12" s="62"/>
      <c r="L12" s="64"/>
      <c r="M12" s="62"/>
      <c r="N12" s="62"/>
      <c r="O12" s="62"/>
      <c r="P12" s="62"/>
      <c r="Q12" s="62"/>
      <c r="R12" s="62"/>
      <c r="S12" s="62"/>
    </row>
    <row r="13" spans="1:21" ht="21">
      <c r="A13" s="62"/>
      <c r="B13" s="62"/>
      <c r="C13" s="62"/>
      <c r="D13" s="62"/>
      <c r="E13" s="62"/>
      <c r="F13" s="62"/>
      <c r="G13" s="62"/>
      <c r="H13" s="47"/>
      <c r="I13" s="62"/>
      <c r="J13" s="62"/>
      <c r="K13" s="62"/>
      <c r="L13" s="64"/>
      <c r="M13" s="62"/>
      <c r="N13" s="62"/>
      <c r="O13" s="62"/>
      <c r="P13" s="62"/>
      <c r="Q13" s="62"/>
      <c r="R13" s="62"/>
      <c r="S13" s="62"/>
    </row>
    <row r="14" spans="1:21" ht="21">
      <c r="A14" s="62"/>
      <c r="B14" s="62"/>
      <c r="C14" s="62"/>
      <c r="D14" s="62"/>
      <c r="E14" s="62"/>
      <c r="F14" s="62"/>
      <c r="G14" s="62"/>
      <c r="H14" s="47"/>
      <c r="I14" s="62"/>
      <c r="J14" s="62"/>
      <c r="K14" s="62"/>
      <c r="L14" s="64"/>
      <c r="M14" s="62"/>
      <c r="N14" s="62"/>
      <c r="O14" s="62"/>
      <c r="P14" s="62"/>
      <c r="Q14" s="62"/>
      <c r="R14" s="62"/>
      <c r="S14" s="62"/>
    </row>
    <row r="15" spans="1:21" ht="21">
      <c r="A15" s="62"/>
      <c r="B15" s="62"/>
      <c r="C15" s="62"/>
      <c r="D15" s="62"/>
      <c r="E15" s="62"/>
      <c r="F15" s="62"/>
      <c r="G15" s="62"/>
      <c r="H15" s="47"/>
      <c r="I15" s="62"/>
      <c r="J15" s="62"/>
      <c r="K15" s="62"/>
      <c r="L15" s="64"/>
      <c r="M15" s="62"/>
      <c r="N15" s="62"/>
      <c r="O15" s="62"/>
      <c r="P15" s="62"/>
      <c r="Q15" s="62"/>
      <c r="R15" s="62"/>
      <c r="S15" s="62"/>
    </row>
    <row r="16" spans="1:21" ht="21">
      <c r="A16" s="62"/>
      <c r="B16" s="62"/>
      <c r="C16" s="62"/>
      <c r="D16" s="62"/>
      <c r="E16" s="62"/>
      <c r="F16" s="62"/>
      <c r="G16" s="62"/>
      <c r="H16" s="47"/>
      <c r="I16" s="62"/>
      <c r="J16" s="62"/>
      <c r="K16" s="62"/>
      <c r="L16" s="64"/>
      <c r="M16" s="62"/>
      <c r="N16" s="62"/>
      <c r="O16" s="62"/>
      <c r="P16" s="62"/>
      <c r="Q16" s="62"/>
      <c r="R16" s="62"/>
      <c r="S16" s="62"/>
    </row>
    <row r="17" spans="1:19" ht="21">
      <c r="A17" s="62"/>
      <c r="B17" s="62"/>
      <c r="C17" s="62"/>
      <c r="D17" s="62"/>
      <c r="E17" s="62"/>
      <c r="F17" s="62"/>
      <c r="G17" s="62"/>
      <c r="H17" s="47"/>
      <c r="I17" s="62"/>
      <c r="J17" s="62"/>
      <c r="K17" s="62"/>
      <c r="L17" s="64"/>
      <c r="M17" s="62"/>
      <c r="N17" s="62"/>
      <c r="O17" s="62"/>
      <c r="P17" s="62"/>
      <c r="Q17" s="62"/>
      <c r="R17" s="62"/>
      <c r="S17" s="62"/>
    </row>
    <row r="18" spans="1:19" ht="21">
      <c r="A18" s="62"/>
      <c r="B18" s="62"/>
      <c r="C18" s="62"/>
      <c r="D18" s="62"/>
      <c r="E18" s="62"/>
      <c r="F18" s="62"/>
      <c r="G18" s="62"/>
      <c r="H18" s="47"/>
      <c r="I18" s="62"/>
      <c r="J18" s="62"/>
      <c r="K18" s="62"/>
      <c r="L18" s="64"/>
      <c r="M18" s="62"/>
      <c r="N18" s="62"/>
      <c r="O18" s="62"/>
      <c r="P18" s="62"/>
      <c r="Q18" s="62"/>
      <c r="R18" s="62"/>
      <c r="S18" s="62"/>
    </row>
    <row r="19" spans="1:19" ht="21">
      <c r="A19" s="62"/>
      <c r="B19" s="62"/>
      <c r="C19" s="62"/>
      <c r="D19" s="62"/>
      <c r="E19" s="62"/>
      <c r="F19" s="62"/>
      <c r="G19" s="62"/>
      <c r="H19" s="47"/>
      <c r="I19" s="62"/>
      <c r="J19" s="62"/>
      <c r="K19" s="62"/>
      <c r="L19" s="64"/>
      <c r="M19" s="62"/>
      <c r="N19" s="62"/>
      <c r="O19" s="62"/>
      <c r="P19" s="62"/>
      <c r="Q19" s="62"/>
      <c r="R19" s="62"/>
      <c r="S19" s="62"/>
    </row>
    <row r="20" spans="1:19" ht="21">
      <c r="A20" s="62"/>
      <c r="B20" s="62"/>
      <c r="C20" s="62"/>
      <c r="D20" s="62"/>
      <c r="E20" s="62"/>
      <c r="F20" s="62"/>
      <c r="G20" s="62"/>
      <c r="H20" s="47"/>
      <c r="I20" s="62"/>
      <c r="J20" s="62"/>
      <c r="K20" s="62"/>
      <c r="L20" s="64"/>
      <c r="M20" s="62"/>
      <c r="N20" s="62"/>
      <c r="O20" s="62"/>
      <c r="P20" s="62"/>
      <c r="Q20" s="62"/>
      <c r="R20" s="62"/>
      <c r="S20" s="62"/>
    </row>
    <row r="21" spans="1:19" ht="21">
      <c r="A21" s="62"/>
      <c r="B21" s="62"/>
      <c r="C21" s="62"/>
      <c r="D21" s="62"/>
      <c r="E21" s="62"/>
      <c r="F21" s="62"/>
      <c r="G21" s="62"/>
      <c r="H21" s="47"/>
      <c r="I21" s="62"/>
      <c r="J21" s="62"/>
      <c r="K21" s="62"/>
      <c r="L21" s="64"/>
      <c r="M21" s="62"/>
      <c r="N21" s="62"/>
      <c r="O21" s="62"/>
      <c r="P21" s="62"/>
      <c r="Q21" s="62"/>
      <c r="R21" s="62"/>
      <c r="S21" s="62"/>
    </row>
    <row r="22" spans="1:19" ht="21">
      <c r="A22" s="1"/>
      <c r="B22" s="1"/>
      <c r="C22" s="1"/>
      <c r="D22" s="1"/>
      <c r="E22" s="18">
        <v>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1">
      <c r="A23" s="65" t="s">
        <v>8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1:19" ht="21">
      <c r="A24" s="65" t="s">
        <v>392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pans="1:19" ht="21">
      <c r="A25" s="66" t="s">
        <v>1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ht="21">
      <c r="A26" s="2" t="s">
        <v>9</v>
      </c>
      <c r="B26" s="2" t="s">
        <v>10</v>
      </c>
      <c r="C26" s="2" t="s">
        <v>11</v>
      </c>
      <c r="D26" s="2" t="s">
        <v>7</v>
      </c>
      <c r="E26" s="2" t="s">
        <v>12</v>
      </c>
      <c r="F26" s="2" t="s">
        <v>29</v>
      </c>
      <c r="G26" s="70" t="s">
        <v>393</v>
      </c>
      <c r="H26" s="135"/>
      <c r="I26" s="136"/>
      <c r="J26" s="70" t="s">
        <v>394</v>
      </c>
      <c r="K26" s="135"/>
      <c r="L26" s="135"/>
      <c r="M26" s="135"/>
      <c r="N26" s="135"/>
      <c r="O26" s="135"/>
      <c r="P26" s="135"/>
      <c r="Q26" s="135"/>
      <c r="R26" s="135"/>
      <c r="S26" s="136"/>
    </row>
    <row r="27" spans="1:19" ht="21">
      <c r="A27" s="6"/>
      <c r="B27" s="6"/>
      <c r="C27" s="6"/>
      <c r="D27" s="6"/>
      <c r="E27" s="6" t="s">
        <v>13</v>
      </c>
      <c r="F27" s="6" t="s">
        <v>13</v>
      </c>
      <c r="G27" s="13" t="s">
        <v>14</v>
      </c>
      <c r="H27" s="13" t="s">
        <v>15</v>
      </c>
      <c r="I27" s="13" t="s">
        <v>16</v>
      </c>
      <c r="J27" s="13" t="s">
        <v>17</v>
      </c>
      <c r="K27" s="13" t="s">
        <v>18</v>
      </c>
      <c r="L27" s="13" t="s">
        <v>19</v>
      </c>
      <c r="M27" s="13" t="s">
        <v>20</v>
      </c>
      <c r="N27" s="13" t="s">
        <v>21</v>
      </c>
      <c r="O27" s="13" t="s">
        <v>22</v>
      </c>
      <c r="P27" s="13"/>
      <c r="Q27" s="15" t="s">
        <v>23</v>
      </c>
      <c r="R27" s="15" t="s">
        <v>24</v>
      </c>
      <c r="S27" s="15" t="s">
        <v>25</v>
      </c>
    </row>
    <row r="28" spans="1:19" ht="21">
      <c r="A28" s="2">
        <v>1</v>
      </c>
      <c r="B28" s="16" t="s">
        <v>219</v>
      </c>
      <c r="C28" s="16" t="s">
        <v>168</v>
      </c>
      <c r="D28" s="17">
        <v>30000</v>
      </c>
      <c r="E28" s="2" t="s">
        <v>34</v>
      </c>
      <c r="F28" s="16" t="s">
        <v>33</v>
      </c>
      <c r="G28" s="11"/>
      <c r="H28" s="11"/>
      <c r="I28" s="11"/>
      <c r="J28" s="11"/>
      <c r="K28" s="11"/>
      <c r="L28" s="10" t="s">
        <v>31</v>
      </c>
      <c r="M28" s="10" t="s">
        <v>31</v>
      </c>
      <c r="N28" s="10" t="s">
        <v>31</v>
      </c>
      <c r="O28" s="11"/>
      <c r="P28" s="1"/>
      <c r="Q28" s="11"/>
      <c r="R28" s="11"/>
      <c r="S28" s="11"/>
    </row>
    <row r="29" spans="1:19" ht="21">
      <c r="A29" s="10"/>
      <c r="B29" s="11" t="s">
        <v>220</v>
      </c>
      <c r="C29" s="11" t="s">
        <v>169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"/>
      <c r="Q29" s="11"/>
      <c r="R29" s="11"/>
      <c r="S29" s="11"/>
    </row>
    <row r="30" spans="1:19" ht="21">
      <c r="A30" s="2">
        <v>2</v>
      </c>
      <c r="B30" s="5" t="s">
        <v>39</v>
      </c>
      <c r="C30" s="16" t="s">
        <v>172</v>
      </c>
      <c r="D30" s="19">
        <v>50000</v>
      </c>
      <c r="E30" s="2" t="s">
        <v>174</v>
      </c>
      <c r="F30" s="55" t="s">
        <v>309</v>
      </c>
      <c r="G30" s="2"/>
      <c r="H30" s="2"/>
      <c r="I30" s="2"/>
      <c r="J30" s="2" t="s">
        <v>31</v>
      </c>
      <c r="K30" s="2"/>
      <c r="L30" s="2"/>
      <c r="M30" s="2"/>
      <c r="N30" s="2"/>
      <c r="O30" s="2"/>
      <c r="P30" s="18"/>
      <c r="Q30" s="2"/>
      <c r="R30" s="2"/>
      <c r="S30" s="2"/>
    </row>
    <row r="31" spans="1:19" ht="21">
      <c r="A31" s="10"/>
      <c r="B31" s="21"/>
      <c r="C31" s="11" t="s">
        <v>173</v>
      </c>
      <c r="D31" s="20"/>
      <c r="E31" s="10" t="s">
        <v>175</v>
      </c>
      <c r="F31" s="21"/>
      <c r="G31" s="11"/>
      <c r="H31" s="11"/>
      <c r="I31" s="11"/>
      <c r="J31" s="11"/>
      <c r="K31" s="11"/>
      <c r="L31" s="11"/>
      <c r="M31" s="11"/>
      <c r="N31" s="11"/>
      <c r="O31" s="11"/>
      <c r="P31" s="1"/>
      <c r="Q31" s="11"/>
      <c r="R31" s="11"/>
      <c r="S31" s="11"/>
    </row>
    <row r="32" spans="1:19" ht="21">
      <c r="A32" s="10"/>
      <c r="B32" s="21"/>
      <c r="C32" s="11"/>
      <c r="D32" s="20"/>
      <c r="E32" s="10" t="s">
        <v>176</v>
      </c>
      <c r="F32" s="21"/>
      <c r="G32" s="11"/>
      <c r="H32" s="11"/>
      <c r="I32" s="11"/>
      <c r="J32" s="11"/>
      <c r="K32" s="11"/>
      <c r="L32" s="11"/>
      <c r="M32" s="11"/>
      <c r="N32" s="11"/>
      <c r="O32" s="11"/>
      <c r="P32" s="1"/>
      <c r="Q32" s="11"/>
      <c r="R32" s="11"/>
      <c r="S32" s="11"/>
    </row>
    <row r="33" spans="1:19" ht="21">
      <c r="A33" s="11"/>
      <c r="B33" s="21"/>
      <c r="C33" s="11"/>
      <c r="D33" s="20"/>
      <c r="E33" s="10" t="s">
        <v>177</v>
      </c>
      <c r="F33" s="21"/>
      <c r="G33" s="11"/>
      <c r="H33" s="11"/>
      <c r="I33" s="11"/>
      <c r="J33" s="11"/>
      <c r="K33" s="11"/>
      <c r="L33" s="11"/>
      <c r="M33" s="11"/>
      <c r="N33" s="11"/>
      <c r="O33" s="11"/>
      <c r="P33" s="1"/>
      <c r="Q33" s="11"/>
      <c r="R33" s="11"/>
      <c r="S33" s="11"/>
    </row>
    <row r="34" spans="1:19" ht="21">
      <c r="A34" s="12"/>
      <c r="B34" s="9"/>
      <c r="C34" s="12"/>
      <c r="D34" s="7"/>
      <c r="E34" s="6" t="s">
        <v>178</v>
      </c>
      <c r="F34" s="9"/>
      <c r="G34" s="12"/>
      <c r="H34" s="12"/>
      <c r="I34" s="12"/>
      <c r="J34" s="12"/>
      <c r="K34" s="12"/>
      <c r="L34" s="12"/>
      <c r="M34" s="12"/>
      <c r="N34" s="12"/>
      <c r="O34" s="12"/>
      <c r="P34" s="1"/>
      <c r="Q34" s="12"/>
      <c r="R34" s="12"/>
      <c r="S34" s="12"/>
    </row>
    <row r="35" spans="1:19" ht="21">
      <c r="A35" s="2">
        <v>3</v>
      </c>
      <c r="B35" s="16" t="s">
        <v>45</v>
      </c>
      <c r="C35" s="16" t="s">
        <v>46</v>
      </c>
      <c r="D35" s="17">
        <v>1371840</v>
      </c>
      <c r="E35" s="16" t="s">
        <v>47</v>
      </c>
      <c r="F35" s="55" t="s">
        <v>309</v>
      </c>
      <c r="G35" s="2" t="s">
        <v>31</v>
      </c>
      <c r="H35" s="2" t="s">
        <v>31</v>
      </c>
      <c r="I35" s="2" t="s">
        <v>31</v>
      </c>
      <c r="J35" s="2" t="s">
        <v>31</v>
      </c>
      <c r="K35" s="2" t="s">
        <v>31</v>
      </c>
      <c r="L35" s="2" t="s">
        <v>31</v>
      </c>
      <c r="M35" s="2" t="s">
        <v>31</v>
      </c>
      <c r="N35" s="2" t="s">
        <v>31</v>
      </c>
      <c r="O35" s="2" t="s">
        <v>31</v>
      </c>
      <c r="P35" s="2" t="s">
        <v>31</v>
      </c>
      <c r="Q35" s="2" t="s">
        <v>31</v>
      </c>
      <c r="R35" s="2" t="s">
        <v>31</v>
      </c>
      <c r="S35" s="2" t="s">
        <v>31</v>
      </c>
    </row>
    <row r="36" spans="1:19" ht="21">
      <c r="A36" s="10"/>
      <c r="B36" s="11"/>
      <c r="C36" s="11" t="s">
        <v>56</v>
      </c>
      <c r="D36" s="11"/>
      <c r="E36" s="11" t="s">
        <v>48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"/>
      <c r="Q36" s="11"/>
      <c r="R36" s="11"/>
      <c r="S36" s="11"/>
    </row>
    <row r="37" spans="1:19" ht="21">
      <c r="A37" s="10"/>
      <c r="B37" s="11"/>
      <c r="C37" s="11" t="s">
        <v>57</v>
      </c>
      <c r="D37" s="11"/>
      <c r="E37" s="11" t="s">
        <v>49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"/>
      <c r="Q37" s="11"/>
      <c r="R37" s="11"/>
      <c r="S37" s="11"/>
    </row>
    <row r="38" spans="1:19" ht="21">
      <c r="A38" s="10"/>
      <c r="B38" s="11"/>
      <c r="C38" s="11" t="s">
        <v>58</v>
      </c>
      <c r="D38" s="11"/>
      <c r="E38" s="11" t="s">
        <v>50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"/>
      <c r="Q38" s="11"/>
      <c r="R38" s="11"/>
      <c r="S38" s="11"/>
    </row>
    <row r="39" spans="1:19" ht="21">
      <c r="A39" s="10"/>
      <c r="B39" s="11"/>
      <c r="C39" s="11"/>
      <c r="D39" s="11"/>
      <c r="E39" s="11" t="s">
        <v>51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"/>
      <c r="Q39" s="11"/>
      <c r="R39" s="11"/>
      <c r="S39" s="11"/>
    </row>
    <row r="40" spans="1:19" ht="21">
      <c r="A40" s="10"/>
      <c r="B40" s="11"/>
      <c r="C40" s="11"/>
      <c r="D40" s="11"/>
      <c r="E40" s="11" t="s">
        <v>52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"/>
      <c r="Q40" s="11"/>
      <c r="R40" s="11"/>
      <c r="S40" s="11"/>
    </row>
    <row r="41" spans="1:19" ht="21">
      <c r="A41" s="10"/>
      <c r="B41" s="11"/>
      <c r="C41" s="11"/>
      <c r="D41" s="11"/>
      <c r="E41" s="11" t="s">
        <v>53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"/>
      <c r="Q41" s="11"/>
      <c r="R41" s="11"/>
      <c r="S41" s="11"/>
    </row>
    <row r="42" spans="1:19" ht="21">
      <c r="A42" s="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"/>
      <c r="Q42" s="12"/>
      <c r="R42" s="12"/>
      <c r="S42" s="12"/>
    </row>
    <row r="44" spans="1:19" ht="21">
      <c r="A44" s="1"/>
      <c r="B44" s="1"/>
      <c r="C44" s="1"/>
      <c r="D44" s="1"/>
      <c r="E44" s="18">
        <v>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1">
      <c r="A45" s="65" t="s">
        <v>8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</row>
    <row r="46" spans="1:19" ht="21">
      <c r="A46" s="65" t="s">
        <v>392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</row>
    <row r="47" spans="1:19" ht="21">
      <c r="A47" s="66" t="s">
        <v>1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1:19" ht="21">
      <c r="A48" s="2" t="s">
        <v>9</v>
      </c>
      <c r="B48" s="2" t="s">
        <v>10</v>
      </c>
      <c r="C48" s="2" t="s">
        <v>11</v>
      </c>
      <c r="D48" s="2" t="s">
        <v>7</v>
      </c>
      <c r="E48" s="2" t="s">
        <v>12</v>
      </c>
      <c r="F48" s="2" t="s">
        <v>29</v>
      </c>
      <c r="G48" s="70" t="s">
        <v>393</v>
      </c>
      <c r="H48" s="135"/>
      <c r="I48" s="136"/>
      <c r="J48" s="70" t="s">
        <v>394</v>
      </c>
      <c r="K48" s="135"/>
      <c r="L48" s="135"/>
      <c r="M48" s="135"/>
      <c r="N48" s="135"/>
      <c r="O48" s="135"/>
      <c r="P48" s="135"/>
      <c r="Q48" s="135"/>
      <c r="R48" s="135"/>
      <c r="S48" s="136"/>
    </row>
    <row r="49" spans="1:19" ht="21">
      <c r="A49" s="10"/>
      <c r="B49" s="10"/>
      <c r="C49" s="10"/>
      <c r="D49" s="10"/>
      <c r="E49" s="6" t="s">
        <v>13</v>
      </c>
      <c r="F49" s="10" t="s">
        <v>13</v>
      </c>
      <c r="G49" s="2" t="s">
        <v>14</v>
      </c>
      <c r="H49" s="2" t="s">
        <v>15</v>
      </c>
      <c r="I49" s="2" t="s">
        <v>16</v>
      </c>
      <c r="J49" s="2" t="s">
        <v>17</v>
      </c>
      <c r="K49" s="2" t="s">
        <v>18</v>
      </c>
      <c r="L49" s="2" t="s">
        <v>19</v>
      </c>
      <c r="M49" s="2" t="s">
        <v>20</v>
      </c>
      <c r="N49" s="2" t="s">
        <v>21</v>
      </c>
      <c r="O49" s="2" t="s">
        <v>22</v>
      </c>
      <c r="P49" s="54"/>
      <c r="Q49" s="33" t="s">
        <v>23</v>
      </c>
      <c r="R49" s="33" t="s">
        <v>24</v>
      </c>
      <c r="S49" s="34" t="s">
        <v>25</v>
      </c>
    </row>
    <row r="50" spans="1:19" ht="21">
      <c r="A50" s="53">
        <v>4</v>
      </c>
      <c r="B50" s="3" t="s">
        <v>54</v>
      </c>
      <c r="C50" s="3" t="s">
        <v>55</v>
      </c>
      <c r="D50" s="17">
        <f>823200+1992000</f>
        <v>2815200</v>
      </c>
      <c r="E50" s="4" t="s">
        <v>47</v>
      </c>
      <c r="F50" s="53" t="s">
        <v>309</v>
      </c>
      <c r="G50" s="2" t="s">
        <v>31</v>
      </c>
      <c r="H50" s="2" t="s">
        <v>31</v>
      </c>
      <c r="I50" s="2" t="s">
        <v>31</v>
      </c>
      <c r="J50" s="2" t="s">
        <v>31</v>
      </c>
      <c r="K50" s="2" t="s">
        <v>31</v>
      </c>
      <c r="L50" s="2" t="s">
        <v>31</v>
      </c>
      <c r="M50" s="2" t="s">
        <v>31</v>
      </c>
      <c r="N50" s="2" t="s">
        <v>31</v>
      </c>
      <c r="O50" s="2" t="s">
        <v>31</v>
      </c>
      <c r="P50" s="62" t="s">
        <v>31</v>
      </c>
      <c r="Q50" s="2" t="s">
        <v>31</v>
      </c>
      <c r="R50" s="2" t="s">
        <v>31</v>
      </c>
      <c r="S50" s="2" t="s">
        <v>31</v>
      </c>
    </row>
    <row r="51" spans="1:19" ht="21">
      <c r="A51" s="61"/>
      <c r="B51" s="20"/>
      <c r="C51" s="20" t="s">
        <v>56</v>
      </c>
      <c r="D51" s="11"/>
      <c r="E51" s="22" t="s">
        <v>48</v>
      </c>
      <c r="F51" s="20"/>
      <c r="G51" s="11"/>
      <c r="H51" s="11"/>
      <c r="I51" s="11"/>
      <c r="J51" s="11"/>
      <c r="K51" s="11"/>
      <c r="L51" s="11"/>
      <c r="M51" s="11"/>
      <c r="N51" s="11"/>
      <c r="O51" s="11"/>
      <c r="P51" s="22"/>
      <c r="Q51" s="11"/>
      <c r="R51" s="11"/>
      <c r="S51" s="11"/>
    </row>
    <row r="52" spans="1:19" ht="21">
      <c r="A52" s="61"/>
      <c r="B52" s="20"/>
      <c r="C52" s="20" t="s">
        <v>57</v>
      </c>
      <c r="D52" s="11"/>
      <c r="E52" s="22" t="s">
        <v>49</v>
      </c>
      <c r="F52" s="20"/>
      <c r="G52" s="11"/>
      <c r="H52" s="11"/>
      <c r="I52" s="11"/>
      <c r="J52" s="11"/>
      <c r="K52" s="11"/>
      <c r="L52" s="11"/>
      <c r="M52" s="11"/>
      <c r="N52" s="11"/>
      <c r="O52" s="11"/>
      <c r="P52" s="22"/>
      <c r="Q52" s="11"/>
      <c r="R52" s="11"/>
      <c r="S52" s="11"/>
    </row>
    <row r="53" spans="1:19" ht="21">
      <c r="A53" s="61"/>
      <c r="B53" s="20"/>
      <c r="C53" s="20" t="s">
        <v>58</v>
      </c>
      <c r="D53" s="11"/>
      <c r="E53" s="22" t="s">
        <v>50</v>
      </c>
      <c r="F53" s="20"/>
      <c r="G53" s="11"/>
      <c r="H53" s="11"/>
      <c r="I53" s="11"/>
      <c r="J53" s="11"/>
      <c r="K53" s="11"/>
      <c r="L53" s="11"/>
      <c r="M53" s="11"/>
      <c r="N53" s="11"/>
      <c r="O53" s="11"/>
      <c r="P53" s="22"/>
      <c r="Q53" s="11"/>
      <c r="R53" s="11"/>
      <c r="S53" s="11"/>
    </row>
    <row r="54" spans="1:19" ht="21">
      <c r="A54" s="61"/>
      <c r="B54" s="61"/>
      <c r="C54" s="61"/>
      <c r="D54" s="10"/>
      <c r="E54" s="22" t="s">
        <v>51</v>
      </c>
      <c r="F54" s="61"/>
      <c r="G54" s="10"/>
      <c r="H54" s="10"/>
      <c r="I54" s="10"/>
      <c r="J54" s="10"/>
      <c r="K54" s="10"/>
      <c r="L54" s="10"/>
      <c r="M54" s="10"/>
      <c r="N54" s="10"/>
      <c r="O54" s="10"/>
      <c r="P54" s="62"/>
      <c r="Q54" s="36"/>
      <c r="R54" s="36"/>
      <c r="S54" s="36"/>
    </row>
    <row r="55" spans="1:19" ht="21">
      <c r="A55" s="40"/>
      <c r="B55" s="40"/>
      <c r="C55" s="40"/>
      <c r="D55" s="37"/>
      <c r="E55" s="22" t="s">
        <v>52</v>
      </c>
      <c r="F55" s="40"/>
      <c r="G55" s="37"/>
      <c r="H55" s="37"/>
      <c r="I55" s="37"/>
      <c r="J55" s="37"/>
      <c r="K55" s="37"/>
      <c r="L55" s="37"/>
      <c r="M55" s="37"/>
      <c r="N55" s="37"/>
      <c r="O55" s="37"/>
      <c r="P55" s="39"/>
      <c r="Q55" s="37"/>
      <c r="R55" s="37"/>
      <c r="S55" s="37"/>
    </row>
    <row r="56" spans="1:19" ht="21">
      <c r="A56" s="40"/>
      <c r="B56" s="40"/>
      <c r="C56" s="40"/>
      <c r="D56" s="37"/>
      <c r="E56" s="22" t="s">
        <v>53</v>
      </c>
      <c r="F56" s="40"/>
      <c r="G56" s="37"/>
      <c r="H56" s="37"/>
      <c r="I56" s="37"/>
      <c r="J56" s="37"/>
      <c r="K56" s="37"/>
      <c r="L56" s="37"/>
      <c r="M56" s="37"/>
      <c r="N56" s="37"/>
      <c r="O56" s="37"/>
      <c r="P56" s="39"/>
      <c r="Q56" s="37"/>
      <c r="R56" s="37"/>
      <c r="S56" s="37"/>
    </row>
    <row r="57" spans="1:19" ht="21">
      <c r="A57" s="41"/>
      <c r="B57" s="41"/>
      <c r="C57" s="41"/>
      <c r="D57" s="38"/>
      <c r="E57" s="8"/>
      <c r="F57" s="41"/>
      <c r="G57" s="38"/>
      <c r="H57" s="38"/>
      <c r="I57" s="38"/>
      <c r="J57" s="38"/>
      <c r="K57" s="38"/>
      <c r="L57" s="38"/>
      <c r="M57" s="38"/>
      <c r="N57" s="38"/>
      <c r="O57" s="38"/>
      <c r="P57" s="39"/>
      <c r="Q57" s="38"/>
      <c r="R57" s="38"/>
      <c r="S57" s="38"/>
    </row>
    <row r="58" spans="1:19" ht="21">
      <c r="A58" s="2">
        <v>5</v>
      </c>
      <c r="B58" s="16" t="s">
        <v>35</v>
      </c>
      <c r="C58" s="16" t="s">
        <v>170</v>
      </c>
      <c r="D58" s="17">
        <v>50000</v>
      </c>
      <c r="E58" s="2" t="s">
        <v>36</v>
      </c>
      <c r="F58" s="2" t="s">
        <v>309</v>
      </c>
      <c r="G58" s="2" t="s">
        <v>31</v>
      </c>
      <c r="H58" s="2" t="s">
        <v>31</v>
      </c>
      <c r="I58" s="2" t="s">
        <v>31</v>
      </c>
      <c r="J58" s="2" t="s">
        <v>31</v>
      </c>
      <c r="K58" s="2" t="s">
        <v>31</v>
      </c>
      <c r="L58" s="2" t="s">
        <v>31</v>
      </c>
      <c r="M58" s="2" t="s">
        <v>31</v>
      </c>
      <c r="N58" s="2" t="s">
        <v>31</v>
      </c>
      <c r="O58" s="2" t="s">
        <v>31</v>
      </c>
      <c r="P58" s="18"/>
      <c r="Q58" s="2" t="s">
        <v>31</v>
      </c>
      <c r="R58" s="2" t="s">
        <v>31</v>
      </c>
      <c r="S58" s="2" t="s">
        <v>31</v>
      </c>
    </row>
    <row r="59" spans="1:19" ht="21">
      <c r="A59" s="11"/>
      <c r="B59" s="11"/>
      <c r="C59" s="11" t="s">
        <v>171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"/>
      <c r="Q59" s="11"/>
      <c r="R59" s="11"/>
      <c r="S59" s="11"/>
    </row>
    <row r="60" spans="1:19" ht="21">
      <c r="A60" s="11"/>
      <c r="B60" s="11"/>
      <c r="C60" s="11"/>
      <c r="D60" s="11"/>
      <c r="E60" s="12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"/>
      <c r="Q60" s="11"/>
      <c r="R60" s="11"/>
      <c r="S60" s="11"/>
    </row>
    <row r="61" spans="1:19" ht="21">
      <c r="A61" s="2">
        <v>6</v>
      </c>
      <c r="B61" s="16" t="s">
        <v>414</v>
      </c>
      <c r="C61" s="16" t="s">
        <v>63</v>
      </c>
      <c r="D61" s="17">
        <v>143400</v>
      </c>
      <c r="E61" s="62" t="s">
        <v>417</v>
      </c>
      <c r="F61" s="2" t="s">
        <v>309</v>
      </c>
      <c r="G61" s="2" t="s">
        <v>31</v>
      </c>
      <c r="H61" s="2" t="s">
        <v>31</v>
      </c>
      <c r="I61" s="2" t="s">
        <v>31</v>
      </c>
      <c r="J61" s="2" t="s">
        <v>31</v>
      </c>
      <c r="K61" s="2" t="s">
        <v>31</v>
      </c>
      <c r="L61" s="2" t="s">
        <v>31</v>
      </c>
      <c r="M61" s="2" t="s">
        <v>31</v>
      </c>
      <c r="N61" s="2" t="s">
        <v>31</v>
      </c>
      <c r="O61" s="2" t="s">
        <v>31</v>
      </c>
      <c r="P61" s="18"/>
      <c r="Q61" s="2" t="s">
        <v>31</v>
      </c>
      <c r="R61" s="2" t="s">
        <v>31</v>
      </c>
      <c r="S61" s="2" t="s">
        <v>31</v>
      </c>
    </row>
    <row r="62" spans="1:19" ht="21">
      <c r="A62" s="10"/>
      <c r="B62" s="11" t="s">
        <v>415</v>
      </c>
      <c r="C62" s="11" t="s">
        <v>416</v>
      </c>
      <c r="D62" s="11"/>
      <c r="E62" s="11" t="s">
        <v>77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"/>
      <c r="Q62" s="11"/>
      <c r="R62" s="11"/>
      <c r="S62" s="11"/>
    </row>
    <row r="63" spans="1:19" ht="21">
      <c r="A63" s="10"/>
      <c r="B63" s="11"/>
      <c r="C63" s="11" t="s">
        <v>415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"/>
      <c r="Q63" s="11"/>
      <c r="R63" s="11"/>
      <c r="S63" s="11"/>
    </row>
    <row r="64" spans="1:19" ht="21">
      <c r="A64" s="6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"/>
      <c r="Q64" s="12"/>
      <c r="R64" s="12"/>
      <c r="S64" s="12"/>
    </row>
    <row r="65" spans="1:19" ht="21">
      <c r="A65" s="1"/>
      <c r="B65" s="1"/>
      <c r="C65" s="1"/>
      <c r="D65" s="1"/>
      <c r="E65" s="18">
        <v>6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21">
      <c r="A66" s="65" t="s">
        <v>0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</row>
    <row r="67" spans="1:19" ht="21">
      <c r="A67" s="65" t="s">
        <v>392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</row>
    <row r="68" spans="1:19" ht="21">
      <c r="A68" s="66" t="s">
        <v>1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</row>
    <row r="69" spans="1:19" ht="21">
      <c r="A69" s="67" t="s">
        <v>2</v>
      </c>
      <c r="B69" s="138"/>
      <c r="C69" s="138"/>
      <c r="D69" s="139"/>
      <c r="E69" s="2" t="s">
        <v>6</v>
      </c>
      <c r="F69" s="67" t="s">
        <v>4</v>
      </c>
      <c r="G69" s="139"/>
      <c r="H69" s="67" t="s">
        <v>6</v>
      </c>
      <c r="I69" s="138"/>
      <c r="J69" s="138"/>
      <c r="K69" s="139"/>
      <c r="L69" s="3" t="s">
        <v>4</v>
      </c>
      <c r="M69" s="4"/>
      <c r="N69" s="5"/>
      <c r="O69" s="67" t="s">
        <v>3</v>
      </c>
      <c r="P69" s="138"/>
      <c r="Q69" s="138"/>
      <c r="R69" s="138"/>
      <c r="S69" s="139"/>
    </row>
    <row r="70" spans="1:19" ht="21">
      <c r="A70" s="78"/>
      <c r="B70" s="140"/>
      <c r="C70" s="140"/>
      <c r="D70" s="141"/>
      <c r="E70" s="6" t="s">
        <v>30</v>
      </c>
      <c r="F70" s="78" t="s">
        <v>5</v>
      </c>
      <c r="G70" s="141"/>
      <c r="H70" s="78" t="s">
        <v>7</v>
      </c>
      <c r="I70" s="140"/>
      <c r="J70" s="140"/>
      <c r="K70" s="141"/>
      <c r="L70" s="7" t="s">
        <v>26</v>
      </c>
      <c r="M70" s="8"/>
      <c r="N70" s="9"/>
      <c r="O70" s="78"/>
      <c r="P70" s="140"/>
      <c r="Q70" s="140"/>
      <c r="R70" s="140"/>
      <c r="S70" s="141"/>
    </row>
    <row r="71" spans="1:19" ht="21">
      <c r="A71" s="81" t="s">
        <v>155</v>
      </c>
      <c r="B71" s="138"/>
      <c r="C71" s="138"/>
      <c r="D71" s="139"/>
      <c r="E71" s="2"/>
      <c r="F71" s="67"/>
      <c r="G71" s="139"/>
      <c r="H71" s="67"/>
      <c r="I71" s="138"/>
      <c r="J71" s="138"/>
      <c r="K71" s="139"/>
      <c r="L71" s="67"/>
      <c r="M71" s="138"/>
      <c r="N71" s="139"/>
      <c r="O71" s="67" t="s">
        <v>309</v>
      </c>
      <c r="P71" s="138"/>
      <c r="Q71" s="138"/>
      <c r="R71" s="138"/>
      <c r="S71" s="139"/>
    </row>
    <row r="72" spans="1:19" ht="21">
      <c r="A72" s="85" t="s">
        <v>306</v>
      </c>
      <c r="B72" s="134"/>
      <c r="C72" s="134"/>
      <c r="D72" s="137"/>
      <c r="E72" s="10">
        <v>1</v>
      </c>
      <c r="F72" s="73">
        <v>1.02</v>
      </c>
      <c r="G72" s="137"/>
      <c r="H72" s="75">
        <f>D92</f>
        <v>10000</v>
      </c>
      <c r="I72" s="134"/>
      <c r="J72" s="134"/>
      <c r="K72" s="137"/>
      <c r="L72" s="106">
        <v>7.0000000000000007E-2</v>
      </c>
      <c r="M72" s="134"/>
      <c r="N72" s="137"/>
      <c r="O72" s="73"/>
      <c r="P72" s="134"/>
      <c r="Q72" s="134"/>
      <c r="R72" s="134"/>
      <c r="S72" s="137"/>
    </row>
    <row r="73" spans="1:19" ht="21">
      <c r="A73" s="85" t="s">
        <v>307</v>
      </c>
      <c r="B73" s="134"/>
      <c r="C73" s="134"/>
      <c r="D73" s="137"/>
      <c r="E73" s="10"/>
      <c r="F73" s="73"/>
      <c r="G73" s="137"/>
      <c r="H73" s="75"/>
      <c r="I73" s="134"/>
      <c r="J73" s="134"/>
      <c r="K73" s="137"/>
      <c r="L73" s="106"/>
      <c r="M73" s="134"/>
      <c r="N73" s="137"/>
      <c r="O73" s="73"/>
      <c r="P73" s="134"/>
      <c r="Q73" s="134"/>
      <c r="R73" s="134"/>
      <c r="S73" s="137"/>
    </row>
    <row r="74" spans="1:19" ht="21">
      <c r="A74" s="94"/>
      <c r="B74" s="140"/>
      <c r="C74" s="140"/>
      <c r="D74" s="141"/>
      <c r="E74" s="6"/>
      <c r="F74" s="78"/>
      <c r="G74" s="141"/>
      <c r="H74" s="97"/>
      <c r="I74" s="140"/>
      <c r="J74" s="140"/>
      <c r="K74" s="141"/>
      <c r="L74" s="100"/>
      <c r="M74" s="140"/>
      <c r="N74" s="141"/>
      <c r="O74" s="78"/>
      <c r="P74" s="140"/>
      <c r="Q74" s="140"/>
      <c r="R74" s="140"/>
      <c r="S74" s="141"/>
    </row>
    <row r="75" spans="1:19" ht="21">
      <c r="A75" s="70" t="s">
        <v>28</v>
      </c>
      <c r="B75" s="135"/>
      <c r="C75" s="135"/>
      <c r="D75" s="136"/>
      <c r="E75" s="13">
        <v>1</v>
      </c>
      <c r="F75" s="70">
        <f>F72</f>
        <v>1.02</v>
      </c>
      <c r="G75" s="136"/>
      <c r="H75" s="88">
        <f>H72</f>
        <v>10000</v>
      </c>
      <c r="I75" s="135"/>
      <c r="J75" s="135"/>
      <c r="K75" s="136"/>
      <c r="L75" s="91">
        <f>L72</f>
        <v>7.0000000000000007E-2</v>
      </c>
      <c r="M75" s="135"/>
      <c r="N75" s="136"/>
      <c r="O75" s="70"/>
      <c r="P75" s="135"/>
      <c r="Q75" s="135"/>
      <c r="R75" s="135"/>
      <c r="S75" s="136"/>
    </row>
    <row r="76" spans="1:19" ht="21">
      <c r="A76" s="62"/>
      <c r="B76" s="62"/>
      <c r="C76" s="62"/>
      <c r="D76" s="62"/>
      <c r="E76" s="62"/>
      <c r="F76" s="62"/>
      <c r="G76" s="62"/>
      <c r="H76" s="47"/>
      <c r="I76" s="62"/>
      <c r="J76" s="62"/>
      <c r="K76" s="62"/>
      <c r="L76" s="64"/>
      <c r="M76" s="62"/>
      <c r="N76" s="62"/>
      <c r="O76" s="62"/>
      <c r="P76" s="62"/>
      <c r="Q76" s="62"/>
      <c r="R76" s="62"/>
      <c r="S76" s="62"/>
    </row>
    <row r="77" spans="1:19" ht="21">
      <c r="A77" s="62"/>
      <c r="B77" s="62"/>
      <c r="C77" s="62"/>
      <c r="D77" s="62"/>
      <c r="E77" s="62"/>
      <c r="F77" s="62"/>
      <c r="G77" s="62"/>
      <c r="H77" s="47"/>
      <c r="I77" s="62"/>
      <c r="J77" s="62"/>
      <c r="K77" s="62"/>
      <c r="L77" s="64"/>
      <c r="M77" s="62"/>
      <c r="N77" s="62"/>
      <c r="O77" s="62"/>
      <c r="P77" s="62"/>
      <c r="Q77" s="62"/>
      <c r="R77" s="62"/>
      <c r="S77" s="62"/>
    </row>
    <row r="78" spans="1:19" ht="21">
      <c r="A78" s="62"/>
      <c r="B78" s="62"/>
      <c r="C78" s="62"/>
      <c r="D78" s="62"/>
      <c r="E78" s="62"/>
      <c r="F78" s="62"/>
      <c r="G78" s="62"/>
      <c r="H78" s="47"/>
      <c r="I78" s="62"/>
      <c r="J78" s="62"/>
      <c r="K78" s="62"/>
      <c r="L78" s="64"/>
      <c r="M78" s="62"/>
      <c r="N78" s="62"/>
      <c r="O78" s="62"/>
      <c r="P78" s="62"/>
      <c r="Q78" s="62"/>
      <c r="R78" s="62"/>
      <c r="S78" s="62"/>
    </row>
    <row r="79" spans="1:19" ht="21">
      <c r="A79" s="62"/>
      <c r="B79" s="62"/>
      <c r="C79" s="62"/>
      <c r="D79" s="62"/>
      <c r="E79" s="62"/>
      <c r="F79" s="62"/>
      <c r="G79" s="62"/>
      <c r="H79" s="47"/>
      <c r="I79" s="62"/>
      <c r="J79" s="62"/>
      <c r="K79" s="62"/>
      <c r="L79" s="64"/>
      <c r="M79" s="62"/>
      <c r="N79" s="62"/>
      <c r="O79" s="62"/>
      <c r="P79" s="62"/>
      <c r="Q79" s="62"/>
      <c r="R79" s="62"/>
      <c r="S79" s="62"/>
    </row>
    <row r="80" spans="1:19" ht="21">
      <c r="A80" s="62"/>
      <c r="B80" s="62"/>
      <c r="C80" s="62"/>
      <c r="D80" s="62"/>
      <c r="E80" s="62"/>
      <c r="F80" s="62"/>
      <c r="G80" s="62"/>
      <c r="H80" s="47"/>
      <c r="I80" s="62"/>
      <c r="J80" s="62"/>
      <c r="K80" s="62"/>
      <c r="L80" s="64"/>
      <c r="M80" s="62"/>
      <c r="N80" s="62"/>
      <c r="O80" s="62"/>
      <c r="P80" s="62"/>
      <c r="Q80" s="62"/>
      <c r="R80" s="62"/>
      <c r="S80" s="62"/>
    </row>
    <row r="81" spans="1:19" ht="21">
      <c r="A81" s="62"/>
      <c r="B81" s="62"/>
      <c r="C81" s="62"/>
      <c r="D81" s="62"/>
      <c r="E81" s="62"/>
      <c r="F81" s="62"/>
      <c r="G81" s="62"/>
      <c r="H81" s="47"/>
      <c r="I81" s="62"/>
      <c r="J81" s="62"/>
      <c r="K81" s="62"/>
      <c r="L81" s="64"/>
      <c r="M81" s="62"/>
      <c r="N81" s="62"/>
      <c r="O81" s="62"/>
      <c r="P81" s="62"/>
      <c r="Q81" s="62"/>
      <c r="R81" s="62"/>
      <c r="S81" s="62"/>
    </row>
    <row r="82" spans="1:19" ht="21">
      <c r="A82" s="62"/>
      <c r="B82" s="62"/>
      <c r="C82" s="62"/>
      <c r="D82" s="62"/>
      <c r="E82" s="62"/>
      <c r="F82" s="62"/>
      <c r="G82" s="62"/>
      <c r="H82" s="47"/>
      <c r="I82" s="62"/>
      <c r="J82" s="62"/>
      <c r="K82" s="62"/>
      <c r="L82" s="64"/>
      <c r="M82" s="62"/>
      <c r="N82" s="62"/>
      <c r="O82" s="62"/>
      <c r="P82" s="62"/>
      <c r="Q82" s="62"/>
      <c r="R82" s="62"/>
      <c r="S82" s="62"/>
    </row>
    <row r="83" spans="1:19" ht="21">
      <c r="A83" s="62"/>
      <c r="B83" s="62"/>
      <c r="C83" s="62"/>
      <c r="D83" s="62"/>
      <c r="E83" s="62"/>
      <c r="F83" s="62"/>
      <c r="G83" s="62"/>
      <c r="H83" s="47"/>
      <c r="I83" s="62"/>
      <c r="J83" s="62"/>
      <c r="K83" s="62"/>
      <c r="L83" s="64"/>
      <c r="M83" s="62"/>
      <c r="N83" s="62"/>
      <c r="O83" s="62"/>
      <c r="P83" s="62"/>
      <c r="Q83" s="62"/>
      <c r="R83" s="62"/>
      <c r="S83" s="62"/>
    </row>
    <row r="84" spans="1:19" ht="21">
      <c r="A84" s="62"/>
      <c r="B84" s="62"/>
      <c r="C84" s="62"/>
      <c r="D84" s="62"/>
      <c r="E84" s="62"/>
      <c r="F84" s="62"/>
      <c r="G84" s="62"/>
      <c r="H84" s="47"/>
      <c r="I84" s="62"/>
      <c r="J84" s="62"/>
      <c r="K84" s="62"/>
      <c r="L84" s="64"/>
      <c r="M84" s="62"/>
      <c r="N84" s="62"/>
      <c r="O84" s="62"/>
      <c r="P84" s="62"/>
      <c r="Q84" s="62"/>
      <c r="R84" s="62"/>
      <c r="S84" s="62"/>
    </row>
    <row r="85" spans="1:19" ht="21">
      <c r="A85" s="62"/>
      <c r="B85" s="62"/>
      <c r="C85" s="62"/>
      <c r="D85" s="62"/>
      <c r="E85" s="62"/>
      <c r="F85" s="62"/>
      <c r="G85" s="62"/>
      <c r="H85" s="47"/>
      <c r="I85" s="62"/>
      <c r="J85" s="62"/>
      <c r="K85" s="62"/>
      <c r="L85" s="64"/>
      <c r="M85" s="62"/>
      <c r="N85" s="62"/>
      <c r="O85" s="62"/>
      <c r="P85" s="62"/>
      <c r="Q85" s="62"/>
      <c r="R85" s="62"/>
      <c r="S85" s="62"/>
    </row>
    <row r="86" spans="1:19" ht="21">
      <c r="A86" s="1"/>
      <c r="B86" s="1"/>
      <c r="C86" s="1"/>
      <c r="D86" s="1"/>
      <c r="E86" s="18">
        <v>7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1">
      <c r="A87" s="65" t="s">
        <v>8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</row>
    <row r="88" spans="1:19" ht="21">
      <c r="A88" s="65" t="s">
        <v>392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</row>
    <row r="89" spans="1:19" ht="21">
      <c r="A89" s="66" t="s">
        <v>1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</row>
    <row r="90" spans="1:19" ht="21">
      <c r="A90" s="2" t="s">
        <v>9</v>
      </c>
      <c r="B90" s="2" t="s">
        <v>10</v>
      </c>
      <c r="C90" s="2" t="s">
        <v>11</v>
      </c>
      <c r="D90" s="2" t="s">
        <v>7</v>
      </c>
      <c r="E90" s="2" t="s">
        <v>12</v>
      </c>
      <c r="F90" s="2" t="s">
        <v>29</v>
      </c>
      <c r="G90" s="70" t="s">
        <v>393</v>
      </c>
      <c r="H90" s="135"/>
      <c r="I90" s="136"/>
      <c r="J90" s="70" t="s">
        <v>394</v>
      </c>
      <c r="K90" s="135"/>
      <c r="L90" s="135"/>
      <c r="M90" s="135"/>
      <c r="N90" s="135"/>
      <c r="O90" s="135"/>
      <c r="P90" s="135"/>
      <c r="Q90" s="135"/>
      <c r="R90" s="135"/>
      <c r="S90" s="136"/>
    </row>
    <row r="91" spans="1:19" ht="21">
      <c r="A91" s="6"/>
      <c r="B91" s="6"/>
      <c r="C91" s="6"/>
      <c r="D91" s="6"/>
      <c r="E91" s="6" t="s">
        <v>13</v>
      </c>
      <c r="F91" s="6" t="s">
        <v>13</v>
      </c>
      <c r="G91" s="13" t="s">
        <v>14</v>
      </c>
      <c r="H91" s="13" t="s">
        <v>15</v>
      </c>
      <c r="I91" s="13" t="s">
        <v>16</v>
      </c>
      <c r="J91" s="13" t="s">
        <v>17</v>
      </c>
      <c r="K91" s="13" t="s">
        <v>18</v>
      </c>
      <c r="L91" s="13" t="s">
        <v>19</v>
      </c>
      <c r="M91" s="13" t="s">
        <v>20</v>
      </c>
      <c r="N91" s="13" t="s">
        <v>21</v>
      </c>
      <c r="O91" s="13" t="s">
        <v>22</v>
      </c>
      <c r="P91" s="57"/>
      <c r="Q91" s="14" t="s">
        <v>23</v>
      </c>
      <c r="R91" s="14" t="s">
        <v>24</v>
      </c>
      <c r="S91" s="15" t="s">
        <v>25</v>
      </c>
    </row>
    <row r="92" spans="1:19" ht="21">
      <c r="A92" s="2">
        <v>1</v>
      </c>
      <c r="B92" s="3" t="s">
        <v>184</v>
      </c>
      <c r="C92" s="16" t="s">
        <v>32</v>
      </c>
      <c r="D92" s="23">
        <v>10000</v>
      </c>
      <c r="E92" s="2" t="s">
        <v>34</v>
      </c>
      <c r="F92" s="2" t="s">
        <v>309</v>
      </c>
      <c r="G92" s="16"/>
      <c r="H92" s="16"/>
      <c r="I92" s="16"/>
      <c r="J92" s="16"/>
      <c r="K92" s="16"/>
      <c r="L92" s="16"/>
      <c r="M92" s="2" t="s">
        <v>31</v>
      </c>
      <c r="N92" s="2"/>
      <c r="O92" s="2"/>
      <c r="P92" s="1"/>
      <c r="Q92" s="16"/>
      <c r="R92" s="16"/>
      <c r="S92" s="16"/>
    </row>
    <row r="93" spans="1:19" ht="21">
      <c r="A93" s="10"/>
      <c r="B93" s="20"/>
      <c r="C93" s="11" t="s">
        <v>185</v>
      </c>
      <c r="D93" s="2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"/>
      <c r="Q93" s="11"/>
      <c r="R93" s="11"/>
      <c r="S93" s="11"/>
    </row>
    <row r="94" spans="1:19" ht="21">
      <c r="A94" s="6"/>
      <c r="B94" s="7"/>
      <c r="C94" s="12"/>
      <c r="D94" s="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"/>
      <c r="Q94" s="12"/>
      <c r="R94" s="12"/>
      <c r="S94" s="12"/>
    </row>
    <row r="95" spans="1:19" ht="21">
      <c r="A95" s="6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1"/>
      <c r="Q95" s="22"/>
      <c r="R95" s="22"/>
      <c r="S95" s="22"/>
    </row>
    <row r="96" spans="1:19" ht="21">
      <c r="A96" s="6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1"/>
      <c r="Q96" s="22"/>
      <c r="R96" s="22"/>
      <c r="S96" s="22"/>
    </row>
    <row r="97" spans="1:19" ht="21">
      <c r="A97" s="6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1"/>
      <c r="Q97" s="22"/>
      <c r="R97" s="22"/>
      <c r="S97" s="22"/>
    </row>
    <row r="98" spans="1:19" ht="21">
      <c r="A98" s="6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1"/>
      <c r="Q98" s="22"/>
      <c r="R98" s="22"/>
      <c r="S98" s="22"/>
    </row>
    <row r="99" spans="1:19" ht="21">
      <c r="A99" s="6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1"/>
      <c r="Q99" s="22"/>
      <c r="R99" s="22"/>
      <c r="S99" s="22"/>
    </row>
    <row r="100" spans="1:19" ht="21">
      <c r="A100" s="6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1"/>
      <c r="Q100" s="22"/>
      <c r="R100" s="22"/>
      <c r="S100" s="22"/>
    </row>
    <row r="101" spans="1:19" ht="21">
      <c r="A101" s="6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1"/>
      <c r="Q101" s="22"/>
      <c r="R101" s="22"/>
      <c r="S101" s="22"/>
    </row>
    <row r="102" spans="1:19" ht="21">
      <c r="A102" s="6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1"/>
      <c r="Q102" s="22"/>
      <c r="R102" s="22"/>
      <c r="S102" s="22"/>
    </row>
    <row r="103" spans="1:19" ht="21">
      <c r="A103" s="6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1"/>
      <c r="Q103" s="22"/>
      <c r="R103" s="22"/>
      <c r="S103" s="22"/>
    </row>
    <row r="104" spans="1:19" ht="21">
      <c r="A104" s="6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1"/>
      <c r="Q104" s="22"/>
      <c r="R104" s="22"/>
      <c r="S104" s="22"/>
    </row>
    <row r="105" spans="1:19" ht="21">
      <c r="A105" s="6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1"/>
      <c r="Q105" s="22"/>
      <c r="R105" s="22"/>
      <c r="S105" s="22"/>
    </row>
    <row r="106" spans="1:19" ht="21">
      <c r="A106" s="6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1"/>
      <c r="Q106" s="22"/>
      <c r="R106" s="22"/>
      <c r="S106" s="22"/>
    </row>
    <row r="107" spans="1:19" ht="21">
      <c r="A107" s="1"/>
      <c r="B107" s="1"/>
      <c r="C107" s="1"/>
      <c r="D107" s="1"/>
      <c r="E107" s="18">
        <v>8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21">
      <c r="A108" s="65" t="s">
        <v>0</v>
      </c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</row>
    <row r="109" spans="1:19" ht="21">
      <c r="A109" s="65" t="s">
        <v>392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</row>
    <row r="110" spans="1:19" ht="21">
      <c r="A110" s="66" t="s">
        <v>1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</row>
    <row r="111" spans="1:19" ht="21">
      <c r="A111" s="67" t="s">
        <v>2</v>
      </c>
      <c r="B111" s="138"/>
      <c r="C111" s="138"/>
      <c r="D111" s="139"/>
      <c r="E111" s="2" t="s">
        <v>6</v>
      </c>
      <c r="F111" s="67" t="s">
        <v>4</v>
      </c>
      <c r="G111" s="139"/>
      <c r="H111" s="67" t="s">
        <v>6</v>
      </c>
      <c r="I111" s="138"/>
      <c r="J111" s="138"/>
      <c r="K111" s="139"/>
      <c r="L111" s="3" t="s">
        <v>4</v>
      </c>
      <c r="M111" s="4"/>
      <c r="N111" s="55"/>
      <c r="O111" s="67" t="s">
        <v>3</v>
      </c>
      <c r="P111" s="138"/>
      <c r="Q111" s="138"/>
      <c r="R111" s="138"/>
      <c r="S111" s="139"/>
    </row>
    <row r="112" spans="1:19" ht="21">
      <c r="A112" s="78"/>
      <c r="B112" s="140"/>
      <c r="C112" s="140"/>
      <c r="D112" s="141"/>
      <c r="E112" s="6" t="s">
        <v>30</v>
      </c>
      <c r="F112" s="78" t="s">
        <v>5</v>
      </c>
      <c r="G112" s="141"/>
      <c r="H112" s="78" t="s">
        <v>7</v>
      </c>
      <c r="I112" s="140"/>
      <c r="J112" s="140"/>
      <c r="K112" s="141"/>
      <c r="L112" s="7" t="s">
        <v>26</v>
      </c>
      <c r="M112" s="8"/>
      <c r="N112" s="9"/>
      <c r="O112" s="78"/>
      <c r="P112" s="140"/>
      <c r="Q112" s="140"/>
      <c r="R112" s="140"/>
      <c r="S112" s="141"/>
    </row>
    <row r="113" spans="1:19" ht="21">
      <c r="A113" s="81" t="s">
        <v>155</v>
      </c>
      <c r="B113" s="138"/>
      <c r="C113" s="138"/>
      <c r="D113" s="139"/>
      <c r="E113" s="2"/>
      <c r="F113" s="67"/>
      <c r="G113" s="139"/>
      <c r="H113" s="67"/>
      <c r="I113" s="138"/>
      <c r="J113" s="138"/>
      <c r="K113" s="139"/>
      <c r="L113" s="67"/>
      <c r="M113" s="138"/>
      <c r="N113" s="139"/>
      <c r="O113" s="67" t="s">
        <v>33</v>
      </c>
      <c r="P113" s="138"/>
      <c r="Q113" s="138"/>
      <c r="R113" s="138"/>
      <c r="S113" s="139"/>
    </row>
    <row r="114" spans="1:19" ht="21">
      <c r="A114" s="85" t="s">
        <v>157</v>
      </c>
      <c r="B114" s="134"/>
      <c r="C114" s="134"/>
      <c r="D114" s="137"/>
      <c r="E114" s="10">
        <v>11</v>
      </c>
      <c r="F114" s="73">
        <v>11.22</v>
      </c>
      <c r="G114" s="137"/>
      <c r="H114" s="103">
        <f>D134+D138+D141+D144+D155+D158+D161+D164+D167+D176+D180</f>
        <v>405000</v>
      </c>
      <c r="I114" s="134"/>
      <c r="J114" s="134"/>
      <c r="K114" s="137"/>
      <c r="L114" s="106">
        <v>2.9</v>
      </c>
      <c r="M114" s="134"/>
      <c r="N114" s="137"/>
      <c r="O114" s="73" t="s">
        <v>309</v>
      </c>
      <c r="P114" s="134"/>
      <c r="Q114" s="134"/>
      <c r="R114" s="134"/>
      <c r="S114" s="137"/>
    </row>
    <row r="115" spans="1:19" ht="21">
      <c r="A115" s="85"/>
      <c r="B115" s="134"/>
      <c r="C115" s="134"/>
      <c r="D115" s="137"/>
      <c r="E115" s="11"/>
      <c r="F115" s="73"/>
      <c r="G115" s="137"/>
      <c r="H115" s="75"/>
      <c r="I115" s="134"/>
      <c r="J115" s="134"/>
      <c r="K115" s="137"/>
      <c r="L115" s="106"/>
      <c r="M115" s="134"/>
      <c r="N115" s="137"/>
      <c r="O115" s="73"/>
      <c r="P115" s="134"/>
      <c r="Q115" s="134"/>
      <c r="R115" s="134"/>
      <c r="S115" s="137"/>
    </row>
    <row r="116" spans="1:19" ht="21">
      <c r="A116" s="94"/>
      <c r="B116" s="140"/>
      <c r="C116" s="140"/>
      <c r="D116" s="141"/>
      <c r="E116" s="12"/>
      <c r="F116" s="78"/>
      <c r="G116" s="141"/>
      <c r="H116" s="97"/>
      <c r="I116" s="140"/>
      <c r="J116" s="140"/>
      <c r="K116" s="141"/>
      <c r="L116" s="100"/>
      <c r="M116" s="140"/>
      <c r="N116" s="141"/>
      <c r="O116" s="78"/>
      <c r="P116" s="140"/>
      <c r="Q116" s="140"/>
      <c r="R116" s="140"/>
      <c r="S116" s="141"/>
    </row>
    <row r="117" spans="1:19" ht="21">
      <c r="A117" s="70" t="s">
        <v>28</v>
      </c>
      <c r="B117" s="135"/>
      <c r="C117" s="135"/>
      <c r="D117" s="136"/>
      <c r="E117" s="13">
        <v>11</v>
      </c>
      <c r="F117" s="70">
        <f>F114</f>
        <v>11.22</v>
      </c>
      <c r="G117" s="136"/>
      <c r="H117" s="88">
        <f>H114</f>
        <v>405000</v>
      </c>
      <c r="I117" s="135"/>
      <c r="J117" s="135"/>
      <c r="K117" s="136"/>
      <c r="L117" s="91">
        <f>L114</f>
        <v>2.9</v>
      </c>
      <c r="M117" s="135"/>
      <c r="N117" s="136"/>
      <c r="O117" s="70"/>
      <c r="P117" s="135"/>
      <c r="Q117" s="135"/>
      <c r="R117" s="135"/>
      <c r="S117" s="136"/>
    </row>
    <row r="118" spans="1:19" ht="21">
      <c r="A118" s="62"/>
      <c r="B118" s="62"/>
      <c r="C118" s="62"/>
      <c r="D118" s="62"/>
      <c r="E118" s="62"/>
      <c r="F118" s="62"/>
      <c r="G118" s="62"/>
      <c r="H118" s="47"/>
      <c r="I118" s="62"/>
      <c r="J118" s="62"/>
      <c r="K118" s="62"/>
      <c r="L118" s="64"/>
      <c r="M118" s="62"/>
      <c r="N118" s="62"/>
      <c r="O118" s="62"/>
      <c r="P118" s="62"/>
      <c r="Q118" s="62"/>
      <c r="R118" s="62"/>
      <c r="S118" s="62"/>
    </row>
    <row r="119" spans="1:19" ht="21">
      <c r="A119" s="62"/>
      <c r="B119" s="62"/>
      <c r="C119" s="62"/>
      <c r="D119" s="62"/>
      <c r="E119" s="62"/>
      <c r="F119" s="62"/>
      <c r="G119" s="62"/>
      <c r="H119" s="47"/>
      <c r="I119" s="62"/>
      <c r="J119" s="62"/>
      <c r="K119" s="62"/>
      <c r="L119" s="64"/>
      <c r="M119" s="62"/>
      <c r="N119" s="62"/>
      <c r="O119" s="62"/>
      <c r="P119" s="62"/>
      <c r="Q119" s="62"/>
      <c r="R119" s="62"/>
      <c r="S119" s="62"/>
    </row>
    <row r="120" spans="1:19" ht="21">
      <c r="A120" s="62"/>
      <c r="B120" s="62"/>
      <c r="C120" s="62"/>
      <c r="D120" s="62"/>
      <c r="E120" s="62"/>
      <c r="F120" s="62"/>
      <c r="G120" s="62"/>
      <c r="H120" s="47"/>
      <c r="I120" s="62"/>
      <c r="J120" s="62"/>
      <c r="K120" s="62"/>
      <c r="L120" s="64"/>
      <c r="M120" s="62"/>
      <c r="N120" s="62"/>
      <c r="O120" s="62"/>
      <c r="P120" s="62"/>
      <c r="Q120" s="62"/>
      <c r="R120" s="62"/>
      <c r="S120" s="62"/>
    </row>
    <row r="121" spans="1:19" ht="21">
      <c r="A121" s="62"/>
      <c r="B121" s="62"/>
      <c r="C121" s="62"/>
      <c r="D121" s="62"/>
      <c r="E121" s="62"/>
      <c r="F121" s="62"/>
      <c r="G121" s="62"/>
      <c r="H121" s="47"/>
      <c r="I121" s="62"/>
      <c r="J121" s="62"/>
      <c r="K121" s="62"/>
      <c r="L121" s="64"/>
      <c r="M121" s="62"/>
      <c r="N121" s="62"/>
      <c r="O121" s="62"/>
      <c r="P121" s="62"/>
      <c r="Q121" s="62"/>
      <c r="R121" s="62"/>
      <c r="S121" s="62"/>
    </row>
    <row r="122" spans="1:19" ht="21">
      <c r="A122" s="62"/>
      <c r="B122" s="62"/>
      <c r="C122" s="62"/>
      <c r="D122" s="62"/>
      <c r="E122" s="62"/>
      <c r="F122" s="62"/>
      <c r="G122" s="62"/>
      <c r="H122" s="47"/>
      <c r="I122" s="62"/>
      <c r="J122" s="62"/>
      <c r="K122" s="62"/>
      <c r="L122" s="64"/>
      <c r="M122" s="62"/>
      <c r="N122" s="62"/>
      <c r="O122" s="62"/>
      <c r="P122" s="62"/>
      <c r="Q122" s="62"/>
      <c r="R122" s="62"/>
      <c r="S122" s="62"/>
    </row>
    <row r="123" spans="1:19" ht="21">
      <c r="A123" s="62"/>
      <c r="B123" s="62"/>
      <c r="C123" s="62"/>
      <c r="D123" s="62"/>
      <c r="E123" s="62"/>
      <c r="F123" s="62"/>
      <c r="G123" s="62"/>
      <c r="H123" s="47"/>
      <c r="I123" s="62"/>
      <c r="J123" s="62"/>
      <c r="K123" s="62"/>
      <c r="L123" s="64"/>
      <c r="M123" s="62"/>
      <c r="N123" s="62"/>
      <c r="O123" s="62"/>
      <c r="P123" s="62"/>
      <c r="Q123" s="62"/>
      <c r="R123" s="62"/>
      <c r="S123" s="62"/>
    </row>
    <row r="124" spans="1:19" ht="21">
      <c r="A124" s="62"/>
      <c r="B124" s="62"/>
      <c r="C124" s="62"/>
      <c r="D124" s="62"/>
      <c r="E124" s="62"/>
      <c r="F124" s="62"/>
      <c r="G124" s="62"/>
      <c r="H124" s="47"/>
      <c r="I124" s="62"/>
      <c r="J124" s="62"/>
      <c r="K124" s="62"/>
      <c r="L124" s="64"/>
      <c r="M124" s="62"/>
      <c r="N124" s="62"/>
      <c r="O124" s="62"/>
      <c r="P124" s="62"/>
      <c r="Q124" s="62"/>
      <c r="R124" s="62"/>
      <c r="S124" s="62"/>
    </row>
    <row r="125" spans="1:19" ht="21">
      <c r="A125" s="62"/>
      <c r="B125" s="62"/>
      <c r="C125" s="62"/>
      <c r="D125" s="62"/>
      <c r="E125" s="62"/>
      <c r="F125" s="62"/>
      <c r="G125" s="62"/>
      <c r="H125" s="47"/>
      <c r="I125" s="62"/>
      <c r="J125" s="62"/>
      <c r="K125" s="62"/>
      <c r="L125" s="64"/>
      <c r="M125" s="62"/>
      <c r="N125" s="62"/>
      <c r="O125" s="62"/>
      <c r="P125" s="62"/>
      <c r="Q125" s="62"/>
      <c r="R125" s="62"/>
      <c r="S125" s="62"/>
    </row>
    <row r="126" spans="1:19" ht="21">
      <c r="A126" s="62"/>
      <c r="B126" s="62"/>
      <c r="C126" s="62"/>
      <c r="D126" s="62"/>
      <c r="E126" s="62"/>
      <c r="F126" s="62"/>
      <c r="G126" s="62"/>
      <c r="H126" s="47"/>
      <c r="I126" s="62"/>
      <c r="J126" s="62"/>
      <c r="K126" s="62"/>
      <c r="L126" s="64"/>
      <c r="M126" s="62"/>
      <c r="N126" s="62"/>
      <c r="O126" s="62"/>
      <c r="P126" s="62"/>
      <c r="Q126" s="62"/>
      <c r="R126" s="62"/>
      <c r="S126" s="62"/>
    </row>
    <row r="127" spans="1:19" ht="21">
      <c r="A127" s="62"/>
      <c r="B127" s="62"/>
      <c r="C127" s="62"/>
      <c r="D127" s="62"/>
      <c r="E127" s="62"/>
      <c r="F127" s="62"/>
      <c r="G127" s="62"/>
      <c r="H127" s="47"/>
      <c r="I127" s="62"/>
      <c r="J127" s="62"/>
      <c r="K127" s="62"/>
      <c r="L127" s="64"/>
      <c r="M127" s="62"/>
      <c r="N127" s="62"/>
      <c r="O127" s="62"/>
      <c r="P127" s="62"/>
      <c r="Q127" s="62"/>
      <c r="R127" s="62"/>
      <c r="S127" s="62"/>
    </row>
    <row r="128" spans="1:19" ht="21">
      <c r="A128" s="1"/>
      <c r="B128" s="1"/>
      <c r="C128" s="1"/>
      <c r="D128" s="1"/>
      <c r="E128" s="18">
        <v>9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1">
      <c r="A129" s="65" t="s">
        <v>8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</row>
    <row r="130" spans="1:19" ht="21">
      <c r="A130" s="65" t="s">
        <v>392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</row>
    <row r="131" spans="1:19" ht="21">
      <c r="A131" s="66" t="s">
        <v>1</v>
      </c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</row>
    <row r="132" spans="1:19" ht="21">
      <c r="A132" s="2" t="s">
        <v>9</v>
      </c>
      <c r="B132" s="2" t="s">
        <v>10</v>
      </c>
      <c r="C132" s="2" t="s">
        <v>11</v>
      </c>
      <c r="D132" s="2" t="s">
        <v>7</v>
      </c>
      <c r="E132" s="2" t="s">
        <v>12</v>
      </c>
      <c r="F132" s="2" t="s">
        <v>29</v>
      </c>
      <c r="G132" s="70" t="s">
        <v>393</v>
      </c>
      <c r="H132" s="135"/>
      <c r="I132" s="136"/>
      <c r="J132" s="70" t="s">
        <v>394</v>
      </c>
      <c r="K132" s="135"/>
      <c r="L132" s="135"/>
      <c r="M132" s="135"/>
      <c r="N132" s="135"/>
      <c r="O132" s="135"/>
      <c r="P132" s="135"/>
      <c r="Q132" s="135"/>
      <c r="R132" s="135"/>
      <c r="S132" s="136"/>
    </row>
    <row r="133" spans="1:19" ht="21">
      <c r="A133" s="6"/>
      <c r="B133" s="6"/>
      <c r="C133" s="6"/>
      <c r="D133" s="6"/>
      <c r="E133" s="6" t="s">
        <v>13</v>
      </c>
      <c r="F133" s="6" t="s">
        <v>13</v>
      </c>
      <c r="G133" s="13" t="s">
        <v>14</v>
      </c>
      <c r="H133" s="13" t="s">
        <v>15</v>
      </c>
      <c r="I133" s="13" t="s">
        <v>16</v>
      </c>
      <c r="J133" s="13" t="s">
        <v>17</v>
      </c>
      <c r="K133" s="13" t="s">
        <v>18</v>
      </c>
      <c r="L133" s="13" t="s">
        <v>19</v>
      </c>
      <c r="M133" s="13" t="s">
        <v>20</v>
      </c>
      <c r="N133" s="13" t="s">
        <v>21</v>
      </c>
      <c r="O133" s="13" t="s">
        <v>22</v>
      </c>
      <c r="P133" s="57"/>
      <c r="Q133" s="14" t="s">
        <v>23</v>
      </c>
      <c r="R133" s="14" t="s">
        <v>24</v>
      </c>
      <c r="S133" s="15" t="s">
        <v>25</v>
      </c>
    </row>
    <row r="134" spans="1:19" ht="21">
      <c r="A134" s="2">
        <v>1</v>
      </c>
      <c r="B134" s="16" t="s">
        <v>223</v>
      </c>
      <c r="C134" s="16" t="s">
        <v>42</v>
      </c>
      <c r="D134" s="17">
        <v>5000</v>
      </c>
      <c r="E134" s="2" t="s">
        <v>34</v>
      </c>
      <c r="F134" s="16" t="s">
        <v>33</v>
      </c>
      <c r="G134" s="2" t="s">
        <v>31</v>
      </c>
      <c r="H134" s="2"/>
      <c r="I134" s="2"/>
      <c r="J134" s="2"/>
      <c r="K134" s="2"/>
      <c r="L134" s="2"/>
      <c r="M134" s="2"/>
      <c r="N134" s="2"/>
      <c r="O134" s="2"/>
      <c r="P134" s="2" t="s">
        <v>31</v>
      </c>
      <c r="Q134" s="2"/>
      <c r="R134" s="2"/>
      <c r="S134" s="2"/>
    </row>
    <row r="135" spans="1:19" ht="21">
      <c r="A135" s="10"/>
      <c r="B135" s="11" t="s">
        <v>224</v>
      </c>
      <c r="C135" s="11" t="s">
        <v>60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"/>
      <c r="Q135" s="11"/>
      <c r="R135" s="11"/>
      <c r="S135" s="11"/>
    </row>
    <row r="136" spans="1:19" ht="21">
      <c r="A136" s="10"/>
      <c r="B136" s="11"/>
      <c r="C136" s="11" t="s">
        <v>61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"/>
      <c r="Q136" s="11"/>
      <c r="R136" s="11"/>
      <c r="S136" s="11"/>
    </row>
    <row r="137" spans="1:19" ht="21">
      <c r="A137" s="6"/>
      <c r="B137" s="12"/>
      <c r="C137" s="12" t="s">
        <v>62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"/>
      <c r="Q137" s="12"/>
      <c r="R137" s="12"/>
      <c r="S137" s="12"/>
    </row>
    <row r="138" spans="1:19" ht="21">
      <c r="A138" s="2">
        <v>2</v>
      </c>
      <c r="B138" s="3" t="s">
        <v>38</v>
      </c>
      <c r="C138" s="16" t="s">
        <v>32</v>
      </c>
      <c r="D138" s="23">
        <v>50000</v>
      </c>
      <c r="E138" s="2" t="s">
        <v>34</v>
      </c>
      <c r="F138" s="2" t="s">
        <v>309</v>
      </c>
      <c r="G138" s="16"/>
      <c r="H138" s="16"/>
      <c r="I138" s="16"/>
      <c r="J138" s="16"/>
      <c r="K138" s="16"/>
      <c r="L138" s="16"/>
      <c r="M138" s="2" t="s">
        <v>31</v>
      </c>
      <c r="N138" s="2"/>
      <c r="O138" s="2"/>
      <c r="P138" s="1"/>
      <c r="Q138" s="16"/>
      <c r="R138" s="16"/>
      <c r="S138" s="16"/>
    </row>
    <row r="139" spans="1:19" ht="21">
      <c r="A139" s="10"/>
      <c r="B139" s="20"/>
      <c r="C139" s="11" t="s">
        <v>179</v>
      </c>
      <c r="D139" s="2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"/>
      <c r="Q139" s="11"/>
      <c r="R139" s="11"/>
      <c r="S139" s="11"/>
    </row>
    <row r="140" spans="1:19" ht="21">
      <c r="A140" s="10"/>
      <c r="B140" s="20"/>
      <c r="C140" s="11"/>
      <c r="D140" s="2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"/>
      <c r="Q140" s="11"/>
      <c r="R140" s="11"/>
      <c r="S140" s="11"/>
    </row>
    <row r="141" spans="1:19" ht="21">
      <c r="A141" s="2">
        <v>3</v>
      </c>
      <c r="B141" s="3" t="s">
        <v>221</v>
      </c>
      <c r="C141" s="16" t="s">
        <v>32</v>
      </c>
      <c r="D141" s="23">
        <v>20000</v>
      </c>
      <c r="E141" s="2" t="s">
        <v>34</v>
      </c>
      <c r="F141" s="2" t="s">
        <v>309</v>
      </c>
      <c r="G141" s="16"/>
      <c r="H141" s="16"/>
      <c r="I141" s="16"/>
      <c r="J141" s="16"/>
      <c r="K141" s="16"/>
      <c r="L141" s="16"/>
      <c r="M141" s="2"/>
      <c r="N141" s="2"/>
      <c r="O141" s="2"/>
      <c r="P141" s="4"/>
      <c r="Q141" s="2" t="s">
        <v>31</v>
      </c>
      <c r="R141" s="16"/>
      <c r="S141" s="16"/>
    </row>
    <row r="142" spans="1:19" ht="21">
      <c r="A142" s="10"/>
      <c r="B142" s="20" t="s">
        <v>183</v>
      </c>
      <c r="C142" s="11" t="s">
        <v>40</v>
      </c>
      <c r="D142" s="2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22"/>
      <c r="Q142" s="11"/>
      <c r="R142" s="11"/>
      <c r="S142" s="11"/>
    </row>
    <row r="143" spans="1:19" ht="21">
      <c r="A143" s="6"/>
      <c r="B143" s="7"/>
      <c r="C143" s="12" t="s">
        <v>183</v>
      </c>
      <c r="D143" s="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8"/>
      <c r="Q143" s="12"/>
      <c r="R143" s="12"/>
      <c r="S143" s="12"/>
    </row>
    <row r="144" spans="1:19" ht="21">
      <c r="A144" s="2">
        <v>4</v>
      </c>
      <c r="B144" s="3" t="s">
        <v>44</v>
      </c>
      <c r="C144" s="16" t="s">
        <v>32</v>
      </c>
      <c r="D144" s="23">
        <v>30000</v>
      </c>
      <c r="E144" s="2" t="s">
        <v>34</v>
      </c>
      <c r="F144" s="2" t="s">
        <v>309</v>
      </c>
      <c r="G144" s="16"/>
      <c r="H144" s="16"/>
      <c r="I144" s="16"/>
      <c r="J144" s="16"/>
      <c r="K144" s="16"/>
      <c r="L144" s="16"/>
      <c r="M144" s="2"/>
      <c r="N144" s="2"/>
      <c r="O144" s="2" t="s">
        <v>31</v>
      </c>
      <c r="P144" s="2" t="s">
        <v>31</v>
      </c>
      <c r="Q144" s="2" t="s">
        <v>31</v>
      </c>
      <c r="R144" s="2"/>
      <c r="S144" s="16"/>
    </row>
    <row r="145" spans="1:19" ht="21">
      <c r="A145" s="10"/>
      <c r="B145" s="20"/>
      <c r="C145" s="11" t="s">
        <v>182</v>
      </c>
      <c r="D145" s="2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22"/>
      <c r="Q145" s="11"/>
      <c r="R145" s="11"/>
      <c r="S145" s="11"/>
    </row>
    <row r="146" spans="1:19" ht="21">
      <c r="A146" s="6"/>
      <c r="B146" s="7"/>
      <c r="C146" s="12"/>
      <c r="D146" s="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8"/>
      <c r="Q146" s="12"/>
      <c r="R146" s="12"/>
      <c r="S146" s="12"/>
    </row>
    <row r="147" spans="1:19" ht="21">
      <c r="A147" s="6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:19" ht="21">
      <c r="A148" s="6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:19" ht="21">
      <c r="A149" s="62"/>
      <c r="B149" s="22"/>
      <c r="C149" s="22"/>
      <c r="D149" s="22"/>
      <c r="E149" s="62">
        <v>10</v>
      </c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:19" ht="21">
      <c r="A150" s="65" t="s">
        <v>8</v>
      </c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</row>
    <row r="151" spans="1:19" ht="21">
      <c r="A151" s="65" t="s">
        <v>392</v>
      </c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</row>
    <row r="152" spans="1:19" ht="21">
      <c r="A152" s="66" t="s">
        <v>1</v>
      </c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</row>
    <row r="153" spans="1:19" ht="21">
      <c r="A153" s="2" t="s">
        <v>9</v>
      </c>
      <c r="B153" s="2" t="s">
        <v>10</v>
      </c>
      <c r="C153" s="2" t="s">
        <v>11</v>
      </c>
      <c r="D153" s="2" t="s">
        <v>7</v>
      </c>
      <c r="E153" s="2" t="s">
        <v>12</v>
      </c>
      <c r="F153" s="2" t="s">
        <v>29</v>
      </c>
      <c r="G153" s="70" t="s">
        <v>393</v>
      </c>
      <c r="H153" s="135"/>
      <c r="I153" s="136"/>
      <c r="J153" s="70" t="s">
        <v>394</v>
      </c>
      <c r="K153" s="135"/>
      <c r="L153" s="135"/>
      <c r="M153" s="135"/>
      <c r="N153" s="135"/>
      <c r="O153" s="135"/>
      <c r="P153" s="135"/>
      <c r="Q153" s="135"/>
      <c r="R153" s="135"/>
      <c r="S153" s="136"/>
    </row>
    <row r="154" spans="1:19" ht="21">
      <c r="A154" s="6"/>
      <c r="B154" s="6"/>
      <c r="C154" s="6"/>
      <c r="D154" s="6"/>
      <c r="E154" s="6" t="s">
        <v>13</v>
      </c>
      <c r="F154" s="6" t="s">
        <v>13</v>
      </c>
      <c r="G154" s="13" t="s">
        <v>14</v>
      </c>
      <c r="H154" s="13" t="s">
        <v>15</v>
      </c>
      <c r="I154" s="13" t="s">
        <v>16</v>
      </c>
      <c r="J154" s="13" t="s">
        <v>17</v>
      </c>
      <c r="K154" s="13" t="s">
        <v>18</v>
      </c>
      <c r="L154" s="13" t="s">
        <v>19</v>
      </c>
      <c r="M154" s="13" t="s">
        <v>20</v>
      </c>
      <c r="N154" s="13" t="s">
        <v>21</v>
      </c>
      <c r="O154" s="13" t="s">
        <v>22</v>
      </c>
      <c r="P154" s="57"/>
      <c r="Q154" s="14" t="s">
        <v>23</v>
      </c>
      <c r="R154" s="14" t="s">
        <v>24</v>
      </c>
      <c r="S154" s="15" t="s">
        <v>25</v>
      </c>
    </row>
    <row r="155" spans="1:19" ht="21">
      <c r="A155" s="2">
        <v>5</v>
      </c>
      <c r="B155" s="3" t="s">
        <v>41</v>
      </c>
      <c r="C155" s="16" t="s">
        <v>32</v>
      </c>
      <c r="D155" s="23">
        <f>80000+60000</f>
        <v>140000</v>
      </c>
      <c r="E155" s="2" t="s">
        <v>34</v>
      </c>
      <c r="F155" s="2" t="s">
        <v>309</v>
      </c>
      <c r="G155" s="16"/>
      <c r="H155" s="16"/>
      <c r="I155" s="16"/>
      <c r="J155" s="16"/>
      <c r="K155" s="16"/>
      <c r="L155" s="2" t="s">
        <v>31</v>
      </c>
      <c r="M155" s="2" t="s">
        <v>31</v>
      </c>
      <c r="N155" s="2"/>
      <c r="O155" s="2"/>
      <c r="P155" s="1"/>
      <c r="Q155" s="16"/>
      <c r="R155" s="16"/>
      <c r="S155" s="16"/>
    </row>
    <row r="156" spans="1:19" ht="21">
      <c r="A156" s="10"/>
      <c r="B156" s="20"/>
      <c r="C156" s="11" t="s">
        <v>180</v>
      </c>
      <c r="D156" s="21"/>
      <c r="E156" s="10" t="s">
        <v>59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"/>
      <c r="Q156" s="11"/>
      <c r="R156" s="11"/>
      <c r="S156" s="11"/>
    </row>
    <row r="157" spans="1:19" ht="21">
      <c r="A157" s="6"/>
      <c r="B157" s="7"/>
      <c r="C157" s="12"/>
      <c r="D157" s="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"/>
      <c r="Q157" s="12"/>
      <c r="R157" s="12"/>
      <c r="S157" s="12"/>
    </row>
    <row r="158" spans="1:19" ht="21">
      <c r="A158" s="2">
        <v>6</v>
      </c>
      <c r="B158" s="3" t="s">
        <v>43</v>
      </c>
      <c r="C158" s="16" t="s">
        <v>32</v>
      </c>
      <c r="D158" s="23">
        <v>100000</v>
      </c>
      <c r="E158" s="2" t="s">
        <v>34</v>
      </c>
      <c r="F158" s="2" t="s">
        <v>309</v>
      </c>
      <c r="G158" s="16"/>
      <c r="H158" s="16"/>
      <c r="I158" s="16"/>
      <c r="J158" s="16"/>
      <c r="K158" s="16"/>
      <c r="L158" s="16"/>
      <c r="M158" s="2" t="s">
        <v>31</v>
      </c>
      <c r="N158" s="2" t="s">
        <v>31</v>
      </c>
      <c r="O158" s="2"/>
      <c r="P158" s="1"/>
      <c r="Q158" s="16"/>
      <c r="R158" s="16"/>
      <c r="S158" s="16"/>
    </row>
    <row r="159" spans="1:19" ht="21">
      <c r="A159" s="10"/>
      <c r="B159" s="20"/>
      <c r="C159" s="11" t="s">
        <v>181</v>
      </c>
      <c r="D159" s="2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"/>
      <c r="Q159" s="11"/>
      <c r="R159" s="11"/>
      <c r="S159" s="11"/>
    </row>
    <row r="160" spans="1:19" ht="21">
      <c r="A160" s="6"/>
      <c r="B160" s="7"/>
      <c r="C160" s="12"/>
      <c r="D160" s="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"/>
      <c r="Q160" s="12"/>
      <c r="R160" s="12"/>
      <c r="S160" s="12"/>
    </row>
    <row r="161" spans="1:19" ht="21">
      <c r="A161" s="2">
        <v>7</v>
      </c>
      <c r="B161" s="3" t="s">
        <v>372</v>
      </c>
      <c r="C161" s="16" t="s">
        <v>32</v>
      </c>
      <c r="D161" s="23">
        <v>30000</v>
      </c>
      <c r="E161" s="2" t="s">
        <v>34</v>
      </c>
      <c r="F161" s="2" t="s">
        <v>309</v>
      </c>
      <c r="G161" s="2"/>
      <c r="H161" s="2" t="s">
        <v>31</v>
      </c>
      <c r="I161" s="2"/>
      <c r="J161" s="16"/>
      <c r="K161" s="16"/>
      <c r="L161" s="16"/>
      <c r="M161" s="2"/>
      <c r="N161" s="2"/>
      <c r="O161" s="2"/>
      <c r="P161" s="2" t="s">
        <v>31</v>
      </c>
      <c r="Q161" s="2"/>
      <c r="R161" s="16"/>
      <c r="S161" s="16"/>
    </row>
    <row r="162" spans="1:19" ht="21">
      <c r="A162" s="10"/>
      <c r="B162" s="20"/>
      <c r="C162" s="11" t="s">
        <v>373</v>
      </c>
      <c r="D162" s="2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"/>
      <c r="Q162" s="11"/>
      <c r="R162" s="11"/>
      <c r="S162" s="11"/>
    </row>
    <row r="163" spans="1:19" ht="21">
      <c r="A163" s="6"/>
      <c r="B163" s="7"/>
      <c r="C163" s="12"/>
      <c r="D163" s="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"/>
      <c r="Q163" s="12"/>
      <c r="R163" s="12"/>
      <c r="S163" s="12"/>
    </row>
    <row r="164" spans="1:19" ht="21">
      <c r="A164" s="2">
        <v>8</v>
      </c>
      <c r="B164" s="3" t="s">
        <v>222</v>
      </c>
      <c r="C164" s="16" t="s">
        <v>32</v>
      </c>
      <c r="D164" s="23">
        <v>5000</v>
      </c>
      <c r="E164" s="2" t="s">
        <v>34</v>
      </c>
      <c r="F164" s="2" t="s">
        <v>309</v>
      </c>
      <c r="G164" s="16"/>
      <c r="H164" s="16"/>
      <c r="I164" s="16"/>
      <c r="J164" s="16"/>
      <c r="K164" s="16"/>
      <c r="L164" s="16"/>
      <c r="M164" s="2"/>
      <c r="N164" s="2"/>
      <c r="O164" s="2"/>
      <c r="P164" s="1"/>
      <c r="Q164" s="16"/>
      <c r="R164" s="2" t="s">
        <v>31</v>
      </c>
      <c r="S164" s="16"/>
    </row>
    <row r="165" spans="1:19" ht="21">
      <c r="A165" s="10"/>
      <c r="B165" s="24" t="s">
        <v>458</v>
      </c>
      <c r="C165" s="11" t="s">
        <v>186</v>
      </c>
      <c r="D165" s="2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"/>
      <c r="Q165" s="11"/>
      <c r="R165" s="11"/>
      <c r="S165" s="11"/>
    </row>
    <row r="166" spans="1:19" ht="21">
      <c r="A166" s="10"/>
      <c r="B166" s="20"/>
      <c r="C166" s="44">
        <v>241286</v>
      </c>
      <c r="D166" s="2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"/>
      <c r="Q166" s="11"/>
      <c r="R166" s="11"/>
      <c r="S166" s="11"/>
    </row>
    <row r="167" spans="1:19" ht="21">
      <c r="A167" s="2">
        <v>9</v>
      </c>
      <c r="B167" s="3" t="s">
        <v>222</v>
      </c>
      <c r="C167" s="16" t="s">
        <v>32</v>
      </c>
      <c r="D167" s="17">
        <v>5000</v>
      </c>
      <c r="E167" s="2" t="s">
        <v>34</v>
      </c>
      <c r="F167" s="2" t="s">
        <v>309</v>
      </c>
      <c r="G167" s="16"/>
      <c r="H167" s="16"/>
      <c r="I167" s="2" t="s">
        <v>31</v>
      </c>
      <c r="J167" s="16"/>
      <c r="K167" s="16"/>
      <c r="L167" s="16"/>
      <c r="M167" s="2"/>
      <c r="N167" s="2"/>
      <c r="O167" s="2"/>
      <c r="P167" s="4"/>
      <c r="Q167" s="16"/>
      <c r="R167" s="16"/>
      <c r="S167" s="16"/>
    </row>
    <row r="168" spans="1:19" ht="21">
      <c r="A168" s="10"/>
      <c r="B168" s="24" t="s">
        <v>459</v>
      </c>
      <c r="C168" s="11" t="s">
        <v>186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22"/>
      <c r="Q168" s="11"/>
      <c r="R168" s="11"/>
      <c r="S168" s="11"/>
    </row>
    <row r="169" spans="1:19" ht="21">
      <c r="A169" s="6"/>
      <c r="B169" s="7"/>
      <c r="C169" s="25">
        <v>241035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8"/>
      <c r="Q169" s="12"/>
      <c r="R169" s="12"/>
      <c r="S169" s="12"/>
    </row>
    <row r="170" spans="1:19" ht="21">
      <c r="A170" s="62"/>
      <c r="B170" s="22"/>
      <c r="C170" s="22"/>
      <c r="D170" s="22"/>
      <c r="E170" s="62">
        <v>11</v>
      </c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:19" ht="21">
      <c r="A171" s="65" t="s">
        <v>8</v>
      </c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</row>
    <row r="172" spans="1:19" ht="21">
      <c r="A172" s="65" t="s">
        <v>392</v>
      </c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</row>
    <row r="173" spans="1:19" ht="21">
      <c r="A173" s="66" t="s">
        <v>1</v>
      </c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</row>
    <row r="174" spans="1:19" ht="21">
      <c r="A174" s="2" t="s">
        <v>9</v>
      </c>
      <c r="B174" s="2" t="s">
        <v>10</v>
      </c>
      <c r="C174" s="2" t="s">
        <v>11</v>
      </c>
      <c r="D174" s="2" t="s">
        <v>7</v>
      </c>
      <c r="E174" s="2" t="s">
        <v>12</v>
      </c>
      <c r="F174" s="2" t="s">
        <v>29</v>
      </c>
      <c r="G174" s="70" t="s">
        <v>393</v>
      </c>
      <c r="H174" s="135"/>
      <c r="I174" s="136"/>
      <c r="J174" s="70" t="s">
        <v>394</v>
      </c>
      <c r="K174" s="135"/>
      <c r="L174" s="135"/>
      <c r="M174" s="135"/>
      <c r="N174" s="135"/>
      <c r="O174" s="135"/>
      <c r="P174" s="135"/>
      <c r="Q174" s="135"/>
      <c r="R174" s="135"/>
      <c r="S174" s="136"/>
    </row>
    <row r="175" spans="1:19" ht="21">
      <c r="A175" s="6"/>
      <c r="B175" s="6"/>
      <c r="C175" s="6"/>
      <c r="D175" s="6"/>
      <c r="E175" s="6" t="s">
        <v>13</v>
      </c>
      <c r="F175" s="6" t="s">
        <v>13</v>
      </c>
      <c r="G175" s="13" t="s">
        <v>14</v>
      </c>
      <c r="H175" s="13" t="s">
        <v>15</v>
      </c>
      <c r="I175" s="13" t="s">
        <v>16</v>
      </c>
      <c r="J175" s="13" t="s">
        <v>17</v>
      </c>
      <c r="K175" s="13" t="s">
        <v>18</v>
      </c>
      <c r="L175" s="13" t="s">
        <v>19</v>
      </c>
      <c r="M175" s="13" t="s">
        <v>20</v>
      </c>
      <c r="N175" s="13" t="s">
        <v>21</v>
      </c>
      <c r="O175" s="13" t="s">
        <v>22</v>
      </c>
      <c r="P175" s="57"/>
      <c r="Q175" s="14" t="s">
        <v>23</v>
      </c>
      <c r="R175" s="14" t="s">
        <v>24</v>
      </c>
      <c r="S175" s="15" t="s">
        <v>25</v>
      </c>
    </row>
    <row r="176" spans="1:19" ht="21">
      <c r="A176" s="2">
        <v>10</v>
      </c>
      <c r="B176" s="3" t="s">
        <v>374</v>
      </c>
      <c r="C176" s="3" t="s">
        <v>212</v>
      </c>
      <c r="D176" s="17">
        <v>15000</v>
      </c>
      <c r="E176" s="2" t="s">
        <v>34</v>
      </c>
      <c r="F176" s="2" t="s">
        <v>309</v>
      </c>
      <c r="G176" s="16"/>
      <c r="H176" s="16"/>
      <c r="I176" s="2" t="s">
        <v>31</v>
      </c>
      <c r="J176" s="16"/>
      <c r="K176" s="16"/>
      <c r="L176" s="16"/>
      <c r="M176" s="16"/>
      <c r="N176" s="16"/>
      <c r="O176" s="16"/>
      <c r="P176" s="4"/>
      <c r="Q176" s="16"/>
      <c r="R176" s="16"/>
      <c r="S176" s="16"/>
    </row>
    <row r="177" spans="1:19" ht="21">
      <c r="A177" s="10"/>
      <c r="B177" s="20" t="s">
        <v>375</v>
      </c>
      <c r="C177" s="20" t="s">
        <v>376</v>
      </c>
      <c r="D177" s="11"/>
      <c r="E177" s="2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22"/>
      <c r="Q177" s="11"/>
      <c r="R177" s="11"/>
      <c r="S177" s="11"/>
    </row>
    <row r="178" spans="1:19" ht="21">
      <c r="A178" s="10"/>
      <c r="B178" s="20" t="s">
        <v>338</v>
      </c>
      <c r="C178" s="20" t="s">
        <v>377</v>
      </c>
      <c r="D178" s="11"/>
      <c r="E178" s="2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22"/>
      <c r="Q178" s="11"/>
      <c r="R178" s="11"/>
      <c r="S178" s="11"/>
    </row>
    <row r="179" spans="1:19" ht="21">
      <c r="A179" s="6"/>
      <c r="B179" s="7"/>
      <c r="C179" s="45" t="s">
        <v>362</v>
      </c>
      <c r="D179" s="12"/>
      <c r="E179" s="9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8"/>
      <c r="Q179" s="12"/>
      <c r="R179" s="12"/>
      <c r="S179" s="12"/>
    </row>
    <row r="180" spans="1:19" ht="21">
      <c r="A180" s="2">
        <v>11</v>
      </c>
      <c r="B180" s="16" t="s">
        <v>378</v>
      </c>
      <c r="C180" s="16" t="s">
        <v>32</v>
      </c>
      <c r="D180" s="17">
        <v>5000</v>
      </c>
      <c r="E180" s="2" t="s">
        <v>34</v>
      </c>
      <c r="F180" s="2" t="s">
        <v>309</v>
      </c>
      <c r="G180" s="2" t="s">
        <v>31</v>
      </c>
      <c r="H180" s="2" t="s">
        <v>31</v>
      </c>
      <c r="I180" s="2" t="s">
        <v>31</v>
      </c>
      <c r="J180" s="2" t="s">
        <v>31</v>
      </c>
      <c r="K180" s="2" t="s">
        <v>31</v>
      </c>
      <c r="L180" s="2" t="s">
        <v>31</v>
      </c>
      <c r="M180" s="2" t="s">
        <v>31</v>
      </c>
      <c r="N180" s="2" t="s">
        <v>31</v>
      </c>
      <c r="O180" s="2" t="s">
        <v>31</v>
      </c>
      <c r="P180" s="4"/>
      <c r="Q180" s="2" t="s">
        <v>31</v>
      </c>
      <c r="R180" s="2" t="s">
        <v>31</v>
      </c>
      <c r="S180" s="2" t="s">
        <v>31</v>
      </c>
    </row>
    <row r="181" spans="1:19" ht="21">
      <c r="A181" s="10"/>
      <c r="B181" s="11" t="s">
        <v>379</v>
      </c>
      <c r="C181" s="44" t="s">
        <v>380</v>
      </c>
      <c r="D181" s="11"/>
      <c r="E181" s="2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22"/>
      <c r="Q181" s="11"/>
      <c r="R181" s="11"/>
      <c r="S181" s="11"/>
    </row>
    <row r="182" spans="1:19" ht="21">
      <c r="A182" s="6"/>
      <c r="B182" s="12"/>
      <c r="C182" s="25" t="s">
        <v>381</v>
      </c>
      <c r="D182" s="12"/>
      <c r="E182" s="9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8"/>
      <c r="Q182" s="12"/>
      <c r="R182" s="12"/>
      <c r="S182" s="12"/>
    </row>
    <row r="183" spans="1:19" ht="21">
      <c r="A183" s="62"/>
      <c r="B183" s="22"/>
      <c r="C183" s="48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:19" ht="21">
      <c r="A184" s="62"/>
      <c r="B184" s="22"/>
      <c r="C184" s="48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:19" ht="21">
      <c r="A185" s="62"/>
      <c r="B185" s="22"/>
      <c r="C185" s="48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:19" ht="21">
      <c r="A186" s="62"/>
      <c r="B186" s="22"/>
      <c r="C186" s="48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:19" ht="21">
      <c r="A187" s="62"/>
      <c r="B187" s="22"/>
      <c r="C187" s="48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:19" ht="21">
      <c r="A188" s="62"/>
      <c r="B188" s="22"/>
      <c r="C188" s="48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:19" ht="21">
      <c r="A189" s="62"/>
      <c r="B189" s="22"/>
      <c r="C189" s="48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:19" ht="21">
      <c r="A190" s="62"/>
      <c r="B190" s="22"/>
      <c r="C190" s="48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:19" ht="21">
      <c r="A191" s="62"/>
      <c r="B191" s="22"/>
      <c r="C191" s="48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:19" ht="21">
      <c r="A192" s="1"/>
      <c r="B192" s="1"/>
      <c r="C192" s="1"/>
      <c r="D192" s="1"/>
      <c r="E192" s="18">
        <v>12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21">
      <c r="A193" s="65" t="s">
        <v>0</v>
      </c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</row>
    <row r="194" spans="1:19" ht="21">
      <c r="A194" s="65" t="s">
        <v>392</v>
      </c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</row>
    <row r="195" spans="1:19" ht="21">
      <c r="A195" s="66" t="s">
        <v>1</v>
      </c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</row>
    <row r="196" spans="1:19" ht="21">
      <c r="A196" s="67" t="s">
        <v>2</v>
      </c>
      <c r="B196" s="138"/>
      <c r="C196" s="138"/>
      <c r="D196" s="139"/>
      <c r="E196" s="2" t="s">
        <v>6</v>
      </c>
      <c r="F196" s="67" t="s">
        <v>4</v>
      </c>
      <c r="G196" s="139"/>
      <c r="H196" s="67" t="s">
        <v>6</v>
      </c>
      <c r="I196" s="138"/>
      <c r="J196" s="138"/>
      <c r="K196" s="139"/>
      <c r="L196" s="3" t="s">
        <v>4</v>
      </c>
      <c r="M196" s="4"/>
      <c r="N196" s="5"/>
      <c r="O196" s="67" t="s">
        <v>3</v>
      </c>
      <c r="P196" s="138"/>
      <c r="Q196" s="138"/>
      <c r="R196" s="138"/>
      <c r="S196" s="139"/>
    </row>
    <row r="197" spans="1:19" ht="21">
      <c r="A197" s="78"/>
      <c r="B197" s="140"/>
      <c r="C197" s="140"/>
      <c r="D197" s="141"/>
      <c r="E197" s="6" t="s">
        <v>30</v>
      </c>
      <c r="F197" s="78" t="s">
        <v>5</v>
      </c>
      <c r="G197" s="141"/>
      <c r="H197" s="78" t="s">
        <v>7</v>
      </c>
      <c r="I197" s="140"/>
      <c r="J197" s="140"/>
      <c r="K197" s="141"/>
      <c r="L197" s="7" t="s">
        <v>26</v>
      </c>
      <c r="M197" s="8"/>
      <c r="N197" s="9"/>
      <c r="O197" s="78"/>
      <c r="P197" s="140"/>
      <c r="Q197" s="140"/>
      <c r="R197" s="140"/>
      <c r="S197" s="141"/>
    </row>
    <row r="198" spans="1:19" ht="21">
      <c r="A198" s="81" t="s">
        <v>155</v>
      </c>
      <c r="B198" s="138"/>
      <c r="C198" s="138"/>
      <c r="D198" s="139"/>
      <c r="E198" s="2"/>
      <c r="F198" s="67"/>
      <c r="G198" s="139"/>
      <c r="H198" s="67"/>
      <c r="I198" s="138"/>
      <c r="J198" s="138"/>
      <c r="K198" s="139"/>
      <c r="L198" s="67"/>
      <c r="M198" s="138"/>
      <c r="N198" s="139"/>
      <c r="O198" s="67" t="s">
        <v>33</v>
      </c>
      <c r="P198" s="138"/>
      <c r="Q198" s="138"/>
      <c r="R198" s="138"/>
      <c r="S198" s="139"/>
    </row>
    <row r="199" spans="1:19" ht="21">
      <c r="A199" s="85" t="s">
        <v>225</v>
      </c>
      <c r="B199" s="134"/>
      <c r="C199" s="134"/>
      <c r="D199" s="137"/>
      <c r="E199" s="10">
        <v>5</v>
      </c>
      <c r="F199" s="73">
        <v>5.0999999999999996</v>
      </c>
      <c r="G199" s="137"/>
      <c r="H199" s="103">
        <f>D219+D222+D225+D228+D230</f>
        <v>297500</v>
      </c>
      <c r="I199" s="134"/>
      <c r="J199" s="134"/>
      <c r="K199" s="137"/>
      <c r="L199" s="106">
        <v>2.13</v>
      </c>
      <c r="M199" s="134"/>
      <c r="N199" s="137"/>
      <c r="O199" s="73"/>
      <c r="P199" s="134"/>
      <c r="Q199" s="134"/>
      <c r="R199" s="134"/>
      <c r="S199" s="137"/>
    </row>
    <row r="200" spans="1:19" ht="21">
      <c r="A200" s="85" t="s">
        <v>226</v>
      </c>
      <c r="B200" s="134"/>
      <c r="C200" s="134"/>
      <c r="D200" s="137"/>
      <c r="E200" s="10"/>
      <c r="F200" s="73"/>
      <c r="G200" s="137"/>
      <c r="H200" s="75"/>
      <c r="I200" s="134"/>
      <c r="J200" s="134"/>
      <c r="K200" s="137"/>
      <c r="L200" s="106"/>
      <c r="M200" s="134"/>
      <c r="N200" s="137"/>
      <c r="O200" s="73"/>
      <c r="P200" s="134"/>
      <c r="Q200" s="134"/>
      <c r="R200" s="134"/>
      <c r="S200" s="137"/>
    </row>
    <row r="201" spans="1:19" ht="21">
      <c r="A201" s="94"/>
      <c r="B201" s="140"/>
      <c r="C201" s="140"/>
      <c r="D201" s="141"/>
      <c r="E201" s="6"/>
      <c r="F201" s="78"/>
      <c r="G201" s="141"/>
      <c r="H201" s="97"/>
      <c r="I201" s="140"/>
      <c r="J201" s="140"/>
      <c r="K201" s="141"/>
      <c r="L201" s="100"/>
      <c r="M201" s="140"/>
      <c r="N201" s="141"/>
      <c r="O201" s="78"/>
      <c r="P201" s="140"/>
      <c r="Q201" s="140"/>
      <c r="R201" s="140"/>
      <c r="S201" s="141"/>
    </row>
    <row r="202" spans="1:19" ht="21">
      <c r="A202" s="70" t="s">
        <v>28</v>
      </c>
      <c r="B202" s="135"/>
      <c r="C202" s="135"/>
      <c r="D202" s="136"/>
      <c r="E202" s="13">
        <f>E199</f>
        <v>5</v>
      </c>
      <c r="F202" s="70">
        <f>F199</f>
        <v>5.0999999999999996</v>
      </c>
      <c r="G202" s="136"/>
      <c r="H202" s="88">
        <f>H199</f>
        <v>297500</v>
      </c>
      <c r="I202" s="135"/>
      <c r="J202" s="135"/>
      <c r="K202" s="136"/>
      <c r="L202" s="91">
        <f>L199</f>
        <v>2.13</v>
      </c>
      <c r="M202" s="135"/>
      <c r="N202" s="136"/>
      <c r="O202" s="70"/>
      <c r="P202" s="135"/>
      <c r="Q202" s="135"/>
      <c r="R202" s="135"/>
      <c r="S202" s="136"/>
    </row>
    <row r="203" spans="1:19" ht="21">
      <c r="A203" s="62"/>
      <c r="B203" s="62"/>
      <c r="C203" s="62"/>
      <c r="D203" s="62"/>
      <c r="E203" s="62"/>
      <c r="F203" s="62"/>
      <c r="G203" s="62"/>
      <c r="H203" s="47"/>
      <c r="I203" s="62"/>
      <c r="J203" s="62"/>
      <c r="K203" s="62"/>
      <c r="L203" s="64"/>
      <c r="M203" s="62"/>
      <c r="N203" s="62"/>
      <c r="O203" s="62"/>
      <c r="P203" s="62"/>
      <c r="Q203" s="62"/>
      <c r="R203" s="62"/>
      <c r="S203" s="62"/>
    </row>
    <row r="204" spans="1:19" ht="21">
      <c r="A204" s="62"/>
      <c r="B204" s="62"/>
      <c r="C204" s="62"/>
      <c r="D204" s="62"/>
      <c r="E204" s="62"/>
      <c r="F204" s="62"/>
      <c r="G204" s="62"/>
      <c r="H204" s="47"/>
      <c r="I204" s="62"/>
      <c r="J204" s="62"/>
      <c r="K204" s="62"/>
      <c r="L204" s="64"/>
      <c r="M204" s="62"/>
      <c r="N204" s="62"/>
      <c r="O204" s="62"/>
      <c r="P204" s="62"/>
      <c r="Q204" s="62"/>
      <c r="R204" s="62"/>
      <c r="S204" s="62"/>
    </row>
    <row r="205" spans="1:19" ht="21">
      <c r="A205" s="62"/>
      <c r="B205" s="62"/>
      <c r="C205" s="62"/>
      <c r="D205" s="62"/>
      <c r="E205" s="62"/>
      <c r="F205" s="62"/>
      <c r="G205" s="62"/>
      <c r="H205" s="47"/>
      <c r="I205" s="62"/>
      <c r="J205" s="62"/>
      <c r="K205" s="62"/>
      <c r="L205" s="64"/>
      <c r="M205" s="62"/>
      <c r="N205" s="62"/>
      <c r="O205" s="62"/>
      <c r="P205" s="62"/>
      <c r="Q205" s="62"/>
      <c r="R205" s="62"/>
      <c r="S205" s="62"/>
    </row>
    <row r="206" spans="1:19" ht="21">
      <c r="A206" s="62"/>
      <c r="B206" s="62"/>
      <c r="C206" s="62"/>
      <c r="D206" s="62"/>
      <c r="E206" s="62"/>
      <c r="F206" s="62"/>
      <c r="G206" s="62"/>
      <c r="H206" s="47"/>
      <c r="I206" s="62"/>
      <c r="J206" s="62"/>
      <c r="K206" s="62"/>
      <c r="L206" s="64"/>
      <c r="M206" s="62"/>
      <c r="N206" s="62"/>
      <c r="O206" s="62"/>
      <c r="P206" s="62"/>
      <c r="Q206" s="62"/>
      <c r="R206" s="62"/>
      <c r="S206" s="62"/>
    </row>
    <row r="207" spans="1:19" ht="21">
      <c r="A207" s="62"/>
      <c r="B207" s="62"/>
      <c r="C207" s="62"/>
      <c r="D207" s="62"/>
      <c r="E207" s="62"/>
      <c r="F207" s="62"/>
      <c r="G207" s="62"/>
      <c r="H207" s="47"/>
      <c r="I207" s="62"/>
      <c r="J207" s="62"/>
      <c r="K207" s="62"/>
      <c r="L207" s="64"/>
      <c r="M207" s="62"/>
      <c r="N207" s="62"/>
      <c r="O207" s="62"/>
      <c r="P207" s="62"/>
      <c r="Q207" s="62"/>
      <c r="R207" s="62"/>
      <c r="S207" s="62"/>
    </row>
    <row r="208" spans="1:19" ht="21">
      <c r="A208" s="62"/>
      <c r="B208" s="62"/>
      <c r="C208" s="62"/>
      <c r="D208" s="62"/>
      <c r="E208" s="62"/>
      <c r="F208" s="62"/>
      <c r="G208" s="62"/>
      <c r="H208" s="47"/>
      <c r="I208" s="62"/>
      <c r="J208" s="62"/>
      <c r="K208" s="62"/>
      <c r="L208" s="64"/>
      <c r="M208" s="62"/>
      <c r="N208" s="62"/>
      <c r="O208" s="62"/>
      <c r="P208" s="62"/>
      <c r="Q208" s="62"/>
      <c r="R208" s="62"/>
      <c r="S208" s="62"/>
    </row>
    <row r="209" spans="1:19" ht="21">
      <c r="A209" s="62"/>
      <c r="B209" s="62"/>
      <c r="C209" s="62"/>
      <c r="D209" s="62"/>
      <c r="E209" s="62"/>
      <c r="F209" s="62"/>
      <c r="G209" s="62"/>
      <c r="H209" s="47"/>
      <c r="I209" s="62"/>
      <c r="J209" s="62"/>
      <c r="K209" s="62"/>
      <c r="L209" s="64"/>
      <c r="M209" s="62"/>
      <c r="N209" s="62"/>
      <c r="O209" s="62"/>
      <c r="P209" s="62"/>
      <c r="Q209" s="62"/>
      <c r="R209" s="62"/>
      <c r="S209" s="62"/>
    </row>
    <row r="210" spans="1:19" ht="21">
      <c r="A210" s="62"/>
      <c r="B210" s="62"/>
      <c r="C210" s="62"/>
      <c r="D210" s="62"/>
      <c r="E210" s="62"/>
      <c r="F210" s="62"/>
      <c r="G210" s="62"/>
      <c r="H210" s="47"/>
      <c r="I210" s="62"/>
      <c r="J210" s="62"/>
      <c r="K210" s="62"/>
      <c r="L210" s="64"/>
      <c r="M210" s="62"/>
      <c r="N210" s="62"/>
      <c r="O210" s="62"/>
      <c r="P210" s="62"/>
      <c r="Q210" s="62"/>
      <c r="R210" s="62"/>
      <c r="S210" s="62"/>
    </row>
    <row r="211" spans="1:19" ht="21">
      <c r="A211" s="62"/>
      <c r="B211" s="62"/>
      <c r="C211" s="62"/>
      <c r="D211" s="62"/>
      <c r="E211" s="62"/>
      <c r="F211" s="62"/>
      <c r="G211" s="62"/>
      <c r="H211" s="47"/>
      <c r="I211" s="62"/>
      <c r="J211" s="62"/>
      <c r="K211" s="62"/>
      <c r="L211" s="64"/>
      <c r="M211" s="62"/>
      <c r="N211" s="62"/>
      <c r="O211" s="62"/>
      <c r="P211" s="62"/>
      <c r="Q211" s="62"/>
      <c r="R211" s="62"/>
      <c r="S211" s="62"/>
    </row>
    <row r="212" spans="1:19" ht="21">
      <c r="A212" s="62"/>
      <c r="B212" s="62"/>
      <c r="C212" s="62"/>
      <c r="D212" s="62"/>
      <c r="E212" s="62"/>
      <c r="F212" s="62"/>
      <c r="G212" s="62"/>
      <c r="H212" s="47"/>
      <c r="I212" s="62"/>
      <c r="J212" s="62"/>
      <c r="K212" s="62"/>
      <c r="L212" s="64"/>
      <c r="M212" s="62"/>
      <c r="N212" s="62"/>
      <c r="O212" s="62"/>
      <c r="P212" s="62"/>
      <c r="Q212" s="62"/>
      <c r="R212" s="62"/>
      <c r="S212" s="62"/>
    </row>
    <row r="213" spans="1:19" ht="21">
      <c r="A213" s="1"/>
      <c r="B213" s="1"/>
      <c r="C213" s="1"/>
      <c r="D213" s="1"/>
      <c r="E213" s="18">
        <v>13</v>
      </c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21">
      <c r="A214" s="65" t="s">
        <v>8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</row>
    <row r="215" spans="1:19" ht="21">
      <c r="A215" s="65" t="s">
        <v>392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</row>
    <row r="216" spans="1:19" ht="21">
      <c r="A216" s="66" t="s">
        <v>1</v>
      </c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</row>
    <row r="217" spans="1:19" ht="21">
      <c r="A217" s="2" t="s">
        <v>9</v>
      </c>
      <c r="B217" s="2" t="s">
        <v>10</v>
      </c>
      <c r="C217" s="2" t="s">
        <v>11</v>
      </c>
      <c r="D217" s="2" t="s">
        <v>7</v>
      </c>
      <c r="E217" s="2" t="s">
        <v>12</v>
      </c>
      <c r="F217" s="2" t="s">
        <v>29</v>
      </c>
      <c r="G217" s="70" t="s">
        <v>393</v>
      </c>
      <c r="H217" s="135"/>
      <c r="I217" s="136"/>
      <c r="J217" s="70" t="s">
        <v>394</v>
      </c>
      <c r="K217" s="135"/>
      <c r="L217" s="135"/>
      <c r="M217" s="135"/>
      <c r="N217" s="135"/>
      <c r="O217" s="135"/>
      <c r="P217" s="135"/>
      <c r="Q217" s="135"/>
      <c r="R217" s="135"/>
      <c r="S217" s="136"/>
    </row>
    <row r="218" spans="1:19" ht="21">
      <c r="A218" s="6"/>
      <c r="B218" s="6"/>
      <c r="C218" s="6"/>
      <c r="D218" s="6"/>
      <c r="E218" s="6" t="s">
        <v>13</v>
      </c>
      <c r="F218" s="6" t="s">
        <v>13</v>
      </c>
      <c r="G218" s="13" t="s">
        <v>14</v>
      </c>
      <c r="H218" s="13" t="s">
        <v>15</v>
      </c>
      <c r="I218" s="13" t="s">
        <v>16</v>
      </c>
      <c r="J218" s="13" t="s">
        <v>17</v>
      </c>
      <c r="K218" s="13" t="s">
        <v>18</v>
      </c>
      <c r="L218" s="13" t="s">
        <v>19</v>
      </c>
      <c r="M218" s="13" t="s">
        <v>20</v>
      </c>
      <c r="N218" s="13" t="s">
        <v>21</v>
      </c>
      <c r="O218" s="13" t="s">
        <v>22</v>
      </c>
      <c r="P218" s="57"/>
      <c r="Q218" s="14" t="s">
        <v>23</v>
      </c>
      <c r="R218" s="14" t="s">
        <v>24</v>
      </c>
      <c r="S218" s="15" t="s">
        <v>25</v>
      </c>
    </row>
    <row r="219" spans="1:19" ht="21">
      <c r="A219" s="2">
        <v>1</v>
      </c>
      <c r="B219" s="16" t="s">
        <v>228</v>
      </c>
      <c r="C219" s="16" t="s">
        <v>37</v>
      </c>
      <c r="D219" s="49">
        <v>30000</v>
      </c>
      <c r="E219" s="2" t="s">
        <v>34</v>
      </c>
      <c r="F219" s="16" t="s">
        <v>33</v>
      </c>
      <c r="G219" s="2"/>
      <c r="H219" s="2"/>
      <c r="I219" s="2"/>
      <c r="J219" s="2"/>
      <c r="K219" s="2"/>
      <c r="L219" s="2"/>
      <c r="M219" s="2" t="s">
        <v>31</v>
      </c>
      <c r="N219" s="2"/>
      <c r="O219" s="2"/>
      <c r="P219" s="4"/>
      <c r="Q219" s="2"/>
      <c r="R219" s="2"/>
      <c r="S219" s="2"/>
    </row>
    <row r="220" spans="1:19" ht="21">
      <c r="A220" s="11"/>
      <c r="B220" s="11" t="s">
        <v>229</v>
      </c>
      <c r="C220" s="11" t="s">
        <v>193</v>
      </c>
      <c r="D220" s="10"/>
      <c r="E220" s="10"/>
      <c r="F220" s="10"/>
      <c r="G220" s="11"/>
      <c r="H220" s="11"/>
      <c r="I220" s="11"/>
      <c r="J220" s="11"/>
      <c r="K220" s="11"/>
      <c r="L220" s="11"/>
      <c r="M220" s="11"/>
      <c r="N220" s="11"/>
      <c r="O220" s="11"/>
      <c r="P220" s="1"/>
      <c r="Q220" s="11"/>
      <c r="R220" s="11"/>
      <c r="S220" s="11"/>
    </row>
    <row r="221" spans="1:19" ht="21">
      <c r="A221" s="11"/>
      <c r="B221" s="11"/>
      <c r="C221" s="11" t="s">
        <v>194</v>
      </c>
      <c r="D221" s="10"/>
      <c r="E221" s="10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"/>
      <c r="Q221" s="11"/>
      <c r="R221" s="11"/>
      <c r="S221" s="11"/>
    </row>
    <row r="222" spans="1:19" ht="21">
      <c r="A222" s="2">
        <v>2</v>
      </c>
      <c r="B222" s="16" t="s">
        <v>227</v>
      </c>
      <c r="C222" s="16" t="s">
        <v>37</v>
      </c>
      <c r="D222" s="49">
        <v>30000</v>
      </c>
      <c r="E222" s="2" t="s">
        <v>34</v>
      </c>
      <c r="F222" s="16" t="s">
        <v>33</v>
      </c>
      <c r="G222" s="2"/>
      <c r="H222" s="2"/>
      <c r="I222" s="2"/>
      <c r="J222" s="2"/>
      <c r="K222" s="2"/>
      <c r="L222" s="2"/>
      <c r="M222" s="2" t="s">
        <v>31</v>
      </c>
      <c r="N222" s="2" t="s">
        <v>31</v>
      </c>
      <c r="O222" s="2" t="s">
        <v>31</v>
      </c>
      <c r="P222" s="4"/>
      <c r="Q222" s="2" t="s">
        <v>31</v>
      </c>
      <c r="R222" s="2" t="s">
        <v>31</v>
      </c>
      <c r="S222" s="2" t="s">
        <v>31</v>
      </c>
    </row>
    <row r="223" spans="1:19" ht="21">
      <c r="A223" s="11"/>
      <c r="B223" s="11" t="s">
        <v>192</v>
      </c>
      <c r="C223" s="11" t="s">
        <v>191</v>
      </c>
      <c r="D223" s="10"/>
      <c r="E223" s="10"/>
      <c r="F223" s="10"/>
      <c r="G223" s="11"/>
      <c r="H223" s="11"/>
      <c r="I223" s="11"/>
      <c r="J223" s="11"/>
      <c r="K223" s="11"/>
      <c r="L223" s="11"/>
      <c r="M223" s="11"/>
      <c r="N223" s="11"/>
      <c r="O223" s="11"/>
      <c r="P223" s="1"/>
      <c r="Q223" s="11"/>
      <c r="R223" s="11"/>
      <c r="S223" s="11"/>
    </row>
    <row r="224" spans="1:19" ht="21">
      <c r="A224" s="11"/>
      <c r="B224" s="11"/>
      <c r="C224" s="11" t="s">
        <v>192</v>
      </c>
      <c r="D224" s="10"/>
      <c r="E224" s="10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"/>
      <c r="Q224" s="11"/>
      <c r="R224" s="11"/>
      <c r="S224" s="11"/>
    </row>
    <row r="225" spans="1:19" ht="21">
      <c r="A225" s="2">
        <v>3</v>
      </c>
      <c r="B225" s="16" t="s">
        <v>230</v>
      </c>
      <c r="C225" s="16" t="s">
        <v>42</v>
      </c>
      <c r="D225" s="49">
        <v>22500</v>
      </c>
      <c r="E225" s="2" t="s">
        <v>34</v>
      </c>
      <c r="F225" s="16" t="s">
        <v>33</v>
      </c>
      <c r="G225" s="16"/>
      <c r="H225" s="16"/>
      <c r="I225" s="16"/>
      <c r="J225" s="16"/>
      <c r="K225" s="2"/>
      <c r="L225" s="2" t="s">
        <v>31</v>
      </c>
      <c r="M225" s="2" t="s">
        <v>31</v>
      </c>
      <c r="N225" s="16"/>
      <c r="O225" s="16"/>
      <c r="P225" s="1"/>
      <c r="Q225" s="16"/>
      <c r="R225" s="16"/>
      <c r="S225" s="16"/>
    </row>
    <row r="226" spans="1:19" ht="21">
      <c r="A226" s="11"/>
      <c r="B226" s="11" t="s">
        <v>231</v>
      </c>
      <c r="C226" s="11" t="s">
        <v>386</v>
      </c>
      <c r="D226" s="10"/>
      <c r="E226" s="10"/>
      <c r="F226" s="10"/>
      <c r="G226" s="11"/>
      <c r="H226" s="11"/>
      <c r="I226" s="11"/>
      <c r="J226" s="11"/>
      <c r="K226" s="11"/>
      <c r="L226" s="11"/>
      <c r="M226" s="11"/>
      <c r="N226" s="11"/>
      <c r="O226" s="11"/>
      <c r="P226" s="1"/>
      <c r="Q226" s="11"/>
      <c r="R226" s="11"/>
      <c r="S226" s="11"/>
    </row>
    <row r="227" spans="1:19" ht="21">
      <c r="A227" s="12"/>
      <c r="B227" s="12"/>
      <c r="C227" s="12" t="s">
        <v>387</v>
      </c>
      <c r="D227" s="6"/>
      <c r="E227" s="6"/>
      <c r="F227" s="11"/>
      <c r="G227" s="12"/>
      <c r="H227" s="12"/>
      <c r="I227" s="12"/>
      <c r="J227" s="12"/>
      <c r="K227" s="12"/>
      <c r="L227" s="12"/>
      <c r="M227" s="12"/>
      <c r="N227" s="12"/>
      <c r="O227" s="12"/>
      <c r="P227" s="1"/>
      <c r="Q227" s="12"/>
      <c r="R227" s="12"/>
      <c r="S227" s="12"/>
    </row>
    <row r="228" spans="1:19" ht="21">
      <c r="A228" s="2">
        <v>4</v>
      </c>
      <c r="B228" s="16" t="s">
        <v>187</v>
      </c>
      <c r="C228" s="16" t="s">
        <v>189</v>
      </c>
      <c r="D228" s="49">
        <v>80000</v>
      </c>
      <c r="E228" s="2" t="s">
        <v>34</v>
      </c>
      <c r="F228" s="16" t="s">
        <v>33</v>
      </c>
      <c r="G228" s="2" t="s">
        <v>31</v>
      </c>
      <c r="H228" s="2" t="s">
        <v>31</v>
      </c>
      <c r="I228" s="2" t="s">
        <v>31</v>
      </c>
      <c r="J228" s="2" t="s">
        <v>31</v>
      </c>
      <c r="K228" s="2" t="s">
        <v>31</v>
      </c>
      <c r="L228" s="2" t="s">
        <v>31</v>
      </c>
      <c r="M228" s="2" t="s">
        <v>31</v>
      </c>
      <c r="N228" s="2" t="s">
        <v>31</v>
      </c>
      <c r="O228" s="2" t="s">
        <v>31</v>
      </c>
      <c r="P228" s="4"/>
      <c r="Q228" s="2" t="s">
        <v>31</v>
      </c>
      <c r="R228" s="2" t="s">
        <v>31</v>
      </c>
      <c r="S228" s="2" t="s">
        <v>31</v>
      </c>
    </row>
    <row r="229" spans="1:19" ht="21">
      <c r="A229" s="6"/>
      <c r="B229" s="12" t="s">
        <v>188</v>
      </c>
      <c r="C229" s="12" t="s">
        <v>190</v>
      </c>
      <c r="D229" s="12"/>
      <c r="E229" s="12"/>
      <c r="F229" s="6"/>
      <c r="G229" s="12"/>
      <c r="H229" s="12"/>
      <c r="I229" s="12"/>
      <c r="J229" s="12"/>
      <c r="K229" s="12"/>
      <c r="L229" s="12"/>
      <c r="M229" s="12"/>
      <c r="N229" s="12"/>
      <c r="O229" s="12"/>
      <c r="P229" s="8"/>
      <c r="Q229" s="12"/>
      <c r="R229" s="12"/>
      <c r="S229" s="12"/>
    </row>
    <row r="230" spans="1:19" ht="21">
      <c r="A230" s="2">
        <v>5</v>
      </c>
      <c r="B230" s="16" t="s">
        <v>418</v>
      </c>
      <c r="C230" s="16" t="s">
        <v>42</v>
      </c>
      <c r="D230" s="49">
        <v>135000</v>
      </c>
      <c r="E230" s="2" t="s">
        <v>34</v>
      </c>
      <c r="F230" s="16" t="s">
        <v>33</v>
      </c>
      <c r="G230" s="2" t="s">
        <v>31</v>
      </c>
      <c r="H230" s="2" t="s">
        <v>31</v>
      </c>
      <c r="I230" s="2" t="s">
        <v>31</v>
      </c>
      <c r="J230" s="2" t="s">
        <v>31</v>
      </c>
      <c r="K230" s="2" t="s">
        <v>31</v>
      </c>
      <c r="L230" s="2" t="s">
        <v>31</v>
      </c>
      <c r="M230" s="2" t="s">
        <v>31</v>
      </c>
      <c r="N230" s="2" t="s">
        <v>31</v>
      </c>
      <c r="O230" s="2" t="s">
        <v>31</v>
      </c>
      <c r="P230" s="4"/>
      <c r="Q230" s="2" t="s">
        <v>31</v>
      </c>
      <c r="R230" s="2" t="s">
        <v>31</v>
      </c>
      <c r="S230" s="2" t="s">
        <v>31</v>
      </c>
    </row>
    <row r="231" spans="1:19" ht="21">
      <c r="A231" s="11"/>
      <c r="B231" s="11" t="s">
        <v>419</v>
      </c>
      <c r="C231" s="11" t="s">
        <v>418</v>
      </c>
      <c r="D231" s="10"/>
      <c r="E231" s="10"/>
      <c r="F231" s="10"/>
      <c r="G231" s="11"/>
      <c r="H231" s="11"/>
      <c r="I231" s="11"/>
      <c r="J231" s="11"/>
      <c r="K231" s="11"/>
      <c r="L231" s="11"/>
      <c r="M231" s="11"/>
      <c r="N231" s="11"/>
      <c r="O231" s="11"/>
      <c r="P231" s="1"/>
      <c r="Q231" s="11"/>
      <c r="R231" s="11"/>
      <c r="S231" s="11"/>
    </row>
    <row r="232" spans="1:19" ht="21">
      <c r="A232" s="12"/>
      <c r="B232" s="12"/>
      <c r="C232" s="12" t="s">
        <v>419</v>
      </c>
      <c r="D232" s="6"/>
      <c r="E232" s="6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"/>
      <c r="Q232" s="12"/>
      <c r="R232" s="12"/>
      <c r="S232" s="12"/>
    </row>
    <row r="233" spans="1:19" ht="21">
      <c r="A233" s="6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1"/>
      <c r="Q233" s="22"/>
      <c r="R233" s="22"/>
      <c r="S233" s="22"/>
    </row>
    <row r="234" spans="1:19" ht="21">
      <c r="A234" s="1"/>
      <c r="B234" s="1"/>
      <c r="C234" s="1"/>
      <c r="D234" s="1"/>
      <c r="E234" s="18">
        <v>14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21">
      <c r="A235" s="65" t="s">
        <v>0</v>
      </c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</row>
    <row r="236" spans="1:19" ht="21">
      <c r="A236" s="65" t="s">
        <v>392</v>
      </c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</row>
    <row r="237" spans="1:19" ht="21">
      <c r="A237" s="66" t="s">
        <v>1</v>
      </c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</row>
    <row r="238" spans="1:19" ht="21">
      <c r="A238" s="67" t="s">
        <v>2</v>
      </c>
      <c r="B238" s="138"/>
      <c r="C238" s="138"/>
      <c r="D238" s="139"/>
      <c r="E238" s="2" t="s">
        <v>6</v>
      </c>
      <c r="F238" s="67" t="s">
        <v>4</v>
      </c>
      <c r="G238" s="139"/>
      <c r="H238" s="67" t="s">
        <v>6</v>
      </c>
      <c r="I238" s="138"/>
      <c r="J238" s="138"/>
      <c r="K238" s="139"/>
      <c r="L238" s="3" t="s">
        <v>4</v>
      </c>
      <c r="M238" s="4"/>
      <c r="N238" s="5"/>
      <c r="O238" s="67" t="s">
        <v>3</v>
      </c>
      <c r="P238" s="138"/>
      <c r="Q238" s="138"/>
      <c r="R238" s="138"/>
      <c r="S238" s="139"/>
    </row>
    <row r="239" spans="1:19" ht="21">
      <c r="A239" s="78"/>
      <c r="B239" s="140"/>
      <c r="C239" s="140"/>
      <c r="D239" s="141"/>
      <c r="E239" s="6" t="s">
        <v>30</v>
      </c>
      <c r="F239" s="78" t="s">
        <v>5</v>
      </c>
      <c r="G239" s="141"/>
      <c r="H239" s="78" t="s">
        <v>7</v>
      </c>
      <c r="I239" s="140"/>
      <c r="J239" s="140"/>
      <c r="K239" s="141"/>
      <c r="L239" s="7" t="s">
        <v>26</v>
      </c>
      <c r="M239" s="8"/>
      <c r="N239" s="9"/>
      <c r="O239" s="78"/>
      <c r="P239" s="140"/>
      <c r="Q239" s="140"/>
      <c r="R239" s="140"/>
      <c r="S239" s="141"/>
    </row>
    <row r="240" spans="1:19" ht="21">
      <c r="A240" s="81" t="s">
        <v>155</v>
      </c>
      <c r="B240" s="138"/>
      <c r="C240" s="138"/>
      <c r="D240" s="139"/>
      <c r="E240" s="2"/>
      <c r="F240" s="67"/>
      <c r="G240" s="139"/>
      <c r="H240" s="67"/>
      <c r="I240" s="138"/>
      <c r="J240" s="138"/>
      <c r="K240" s="139"/>
      <c r="L240" s="67"/>
      <c r="M240" s="138"/>
      <c r="N240" s="139"/>
      <c r="O240" s="67" t="s">
        <v>33</v>
      </c>
      <c r="P240" s="138"/>
      <c r="Q240" s="138"/>
      <c r="R240" s="138"/>
      <c r="S240" s="139"/>
    </row>
    <row r="241" spans="1:19" ht="21">
      <c r="A241" s="85" t="s">
        <v>234</v>
      </c>
      <c r="B241" s="134"/>
      <c r="C241" s="134"/>
      <c r="D241" s="137"/>
      <c r="E241" s="10">
        <v>1</v>
      </c>
      <c r="F241" s="73">
        <v>1.02</v>
      </c>
      <c r="G241" s="137"/>
      <c r="H241" s="103">
        <f>D261</f>
        <v>118180</v>
      </c>
      <c r="I241" s="134"/>
      <c r="J241" s="134"/>
      <c r="K241" s="137"/>
      <c r="L241" s="106">
        <v>0.84</v>
      </c>
      <c r="M241" s="134"/>
      <c r="N241" s="137"/>
      <c r="O241" s="73"/>
      <c r="P241" s="134"/>
      <c r="Q241" s="134"/>
      <c r="R241" s="134"/>
      <c r="S241" s="137"/>
    </row>
    <row r="242" spans="1:19" ht="21">
      <c r="A242" s="85" t="s">
        <v>235</v>
      </c>
      <c r="B242" s="134"/>
      <c r="C242" s="134"/>
      <c r="D242" s="137"/>
      <c r="E242" s="11"/>
      <c r="F242" s="73"/>
      <c r="G242" s="137"/>
      <c r="H242" s="75"/>
      <c r="I242" s="134"/>
      <c r="J242" s="134"/>
      <c r="K242" s="137"/>
      <c r="L242" s="106"/>
      <c r="M242" s="134"/>
      <c r="N242" s="137"/>
      <c r="O242" s="73"/>
      <c r="P242" s="134"/>
      <c r="Q242" s="134"/>
      <c r="R242" s="134"/>
      <c r="S242" s="137"/>
    </row>
    <row r="243" spans="1:19" ht="21">
      <c r="A243" s="94"/>
      <c r="B243" s="140"/>
      <c r="C243" s="140"/>
      <c r="D243" s="141"/>
      <c r="E243" s="12"/>
      <c r="F243" s="78"/>
      <c r="G243" s="141"/>
      <c r="H243" s="97"/>
      <c r="I243" s="140"/>
      <c r="J243" s="140"/>
      <c r="K243" s="141"/>
      <c r="L243" s="100"/>
      <c r="M243" s="140"/>
      <c r="N243" s="141"/>
      <c r="O243" s="78"/>
      <c r="P243" s="140"/>
      <c r="Q243" s="140"/>
      <c r="R243" s="140"/>
      <c r="S243" s="141"/>
    </row>
    <row r="244" spans="1:19" ht="21">
      <c r="A244" s="70" t="s">
        <v>28</v>
      </c>
      <c r="B244" s="135"/>
      <c r="C244" s="135"/>
      <c r="D244" s="136"/>
      <c r="E244" s="13">
        <f>E241</f>
        <v>1</v>
      </c>
      <c r="F244" s="70">
        <f>F241</f>
        <v>1.02</v>
      </c>
      <c r="G244" s="136"/>
      <c r="H244" s="88">
        <f>H241</f>
        <v>118180</v>
      </c>
      <c r="I244" s="135"/>
      <c r="J244" s="135"/>
      <c r="K244" s="136"/>
      <c r="L244" s="91">
        <f>L241</f>
        <v>0.84</v>
      </c>
      <c r="M244" s="135"/>
      <c r="N244" s="136"/>
      <c r="O244" s="70"/>
      <c r="P244" s="135"/>
      <c r="Q244" s="135"/>
      <c r="R244" s="135"/>
      <c r="S244" s="136"/>
    </row>
    <row r="245" spans="1:19" ht="21">
      <c r="A245" s="62"/>
      <c r="B245" s="62"/>
      <c r="C245" s="62"/>
      <c r="D245" s="62"/>
      <c r="E245" s="62"/>
      <c r="F245" s="62"/>
      <c r="G245" s="62"/>
      <c r="H245" s="47"/>
      <c r="I245" s="62"/>
      <c r="J245" s="62"/>
      <c r="K245" s="62"/>
      <c r="L245" s="64"/>
      <c r="M245" s="62"/>
      <c r="N245" s="62"/>
      <c r="O245" s="62"/>
      <c r="P245" s="62"/>
      <c r="Q245" s="62"/>
      <c r="R245" s="62"/>
      <c r="S245" s="62"/>
    </row>
    <row r="246" spans="1:19" ht="21">
      <c r="A246" s="62"/>
      <c r="B246" s="62"/>
      <c r="C246" s="62"/>
      <c r="D246" s="62"/>
      <c r="E246" s="62"/>
      <c r="F246" s="62"/>
      <c r="G246" s="62"/>
      <c r="H246" s="47"/>
      <c r="I246" s="62"/>
      <c r="J246" s="62"/>
      <c r="K246" s="62"/>
      <c r="L246" s="64"/>
      <c r="M246" s="62"/>
      <c r="N246" s="62"/>
      <c r="O246" s="62"/>
      <c r="P246" s="62"/>
      <c r="Q246" s="62"/>
      <c r="R246" s="62"/>
      <c r="S246" s="62"/>
    </row>
    <row r="247" spans="1:19" ht="21">
      <c r="A247" s="62"/>
      <c r="B247" s="62"/>
      <c r="C247" s="62"/>
      <c r="D247" s="62"/>
      <c r="E247" s="62"/>
      <c r="F247" s="62"/>
      <c r="G247" s="62"/>
      <c r="H247" s="47"/>
      <c r="I247" s="62"/>
      <c r="J247" s="62"/>
      <c r="K247" s="62"/>
      <c r="L247" s="64"/>
      <c r="M247" s="62"/>
      <c r="N247" s="62"/>
      <c r="O247" s="62"/>
      <c r="P247" s="62"/>
      <c r="Q247" s="62"/>
      <c r="R247" s="62"/>
      <c r="S247" s="62"/>
    </row>
    <row r="248" spans="1:19" ht="21">
      <c r="A248" s="62"/>
      <c r="B248" s="62"/>
      <c r="C248" s="62"/>
      <c r="D248" s="62"/>
      <c r="E248" s="62"/>
      <c r="F248" s="62"/>
      <c r="G248" s="62"/>
      <c r="H248" s="47"/>
      <c r="I248" s="62"/>
      <c r="J248" s="62"/>
      <c r="K248" s="62"/>
      <c r="L248" s="64"/>
      <c r="M248" s="62"/>
      <c r="N248" s="62"/>
      <c r="O248" s="62"/>
      <c r="P248" s="62"/>
      <c r="Q248" s="62"/>
      <c r="R248" s="62"/>
      <c r="S248" s="62"/>
    </row>
    <row r="249" spans="1:19" ht="21">
      <c r="A249" s="62"/>
      <c r="B249" s="62"/>
      <c r="C249" s="62"/>
      <c r="D249" s="62"/>
      <c r="E249" s="62"/>
      <c r="F249" s="62"/>
      <c r="G249" s="62"/>
      <c r="H249" s="47"/>
      <c r="I249" s="62"/>
      <c r="J249" s="62"/>
      <c r="K249" s="62"/>
      <c r="L249" s="64"/>
      <c r="M249" s="62"/>
      <c r="N249" s="62"/>
      <c r="O249" s="62"/>
      <c r="P249" s="62"/>
      <c r="Q249" s="62"/>
      <c r="R249" s="62"/>
      <c r="S249" s="62"/>
    </row>
    <row r="250" spans="1:19" ht="21">
      <c r="A250" s="62"/>
      <c r="B250" s="62"/>
      <c r="C250" s="62"/>
      <c r="D250" s="62"/>
      <c r="E250" s="62"/>
      <c r="F250" s="62"/>
      <c r="G250" s="62"/>
      <c r="H250" s="47"/>
      <c r="I250" s="62"/>
      <c r="J250" s="62"/>
      <c r="K250" s="62"/>
      <c r="L250" s="64"/>
      <c r="M250" s="62"/>
      <c r="N250" s="62"/>
      <c r="O250" s="62"/>
      <c r="P250" s="62"/>
      <c r="Q250" s="62"/>
      <c r="R250" s="62"/>
      <c r="S250" s="62"/>
    </row>
    <row r="251" spans="1:19" ht="21">
      <c r="A251" s="62"/>
      <c r="B251" s="62"/>
      <c r="C251" s="62"/>
      <c r="D251" s="62"/>
      <c r="E251" s="62"/>
      <c r="F251" s="62"/>
      <c r="G251" s="62"/>
      <c r="H251" s="47"/>
      <c r="I251" s="62"/>
      <c r="J251" s="62"/>
      <c r="K251" s="62"/>
      <c r="L251" s="64"/>
      <c r="M251" s="62"/>
      <c r="N251" s="62"/>
      <c r="O251" s="62"/>
      <c r="P251" s="62"/>
      <c r="Q251" s="62"/>
      <c r="R251" s="62"/>
      <c r="S251" s="62"/>
    </row>
    <row r="252" spans="1:19" ht="21">
      <c r="A252" s="62"/>
      <c r="B252" s="62"/>
      <c r="C252" s="62"/>
      <c r="D252" s="62"/>
      <c r="E252" s="62"/>
      <c r="F252" s="62"/>
      <c r="G252" s="62"/>
      <c r="H252" s="47"/>
      <c r="I252" s="62"/>
      <c r="J252" s="62"/>
      <c r="K252" s="62"/>
      <c r="L252" s="64"/>
      <c r="M252" s="62"/>
      <c r="N252" s="62"/>
      <c r="O252" s="62"/>
      <c r="P252" s="62"/>
      <c r="Q252" s="62"/>
      <c r="R252" s="62"/>
      <c r="S252" s="62"/>
    </row>
    <row r="253" spans="1:19" ht="21">
      <c r="A253" s="62"/>
      <c r="B253" s="62"/>
      <c r="C253" s="62"/>
      <c r="D253" s="62"/>
      <c r="E253" s="62"/>
      <c r="F253" s="62"/>
      <c r="G253" s="62"/>
      <c r="H253" s="47"/>
      <c r="I253" s="62"/>
      <c r="J253" s="62"/>
      <c r="K253" s="62"/>
      <c r="L253" s="64"/>
      <c r="M253" s="62"/>
      <c r="N253" s="62"/>
      <c r="O253" s="62"/>
      <c r="P253" s="62"/>
      <c r="Q253" s="62"/>
      <c r="R253" s="62"/>
      <c r="S253" s="62"/>
    </row>
    <row r="254" spans="1:19" ht="21">
      <c r="A254" s="62"/>
      <c r="B254" s="62"/>
      <c r="C254" s="62"/>
      <c r="D254" s="62"/>
      <c r="E254" s="62"/>
      <c r="F254" s="62"/>
      <c r="G254" s="62"/>
      <c r="H254" s="47"/>
      <c r="I254" s="62"/>
      <c r="J254" s="62"/>
      <c r="K254" s="62"/>
      <c r="L254" s="64"/>
      <c r="M254" s="62"/>
      <c r="N254" s="62"/>
      <c r="O254" s="62"/>
      <c r="P254" s="62"/>
      <c r="Q254" s="62"/>
      <c r="R254" s="62"/>
      <c r="S254" s="62"/>
    </row>
    <row r="255" spans="1:19" ht="21">
      <c r="A255" s="1"/>
      <c r="B255" s="1"/>
      <c r="C255" s="1"/>
      <c r="D255" s="1"/>
      <c r="E255" s="18">
        <v>15</v>
      </c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21">
      <c r="A256" s="65" t="s">
        <v>8</v>
      </c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</row>
    <row r="257" spans="1:19" ht="21">
      <c r="A257" s="65" t="s">
        <v>392</v>
      </c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</row>
    <row r="258" spans="1:19" ht="21">
      <c r="A258" s="66" t="s">
        <v>1</v>
      </c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</row>
    <row r="259" spans="1:19" ht="21">
      <c r="A259" s="2" t="s">
        <v>9</v>
      </c>
      <c r="B259" s="2" t="s">
        <v>10</v>
      </c>
      <c r="C259" s="2" t="s">
        <v>11</v>
      </c>
      <c r="D259" s="2" t="s">
        <v>7</v>
      </c>
      <c r="E259" s="2" t="s">
        <v>12</v>
      </c>
      <c r="F259" s="2" t="s">
        <v>29</v>
      </c>
      <c r="G259" s="70" t="s">
        <v>393</v>
      </c>
      <c r="H259" s="135"/>
      <c r="I259" s="136"/>
      <c r="J259" s="70" t="s">
        <v>394</v>
      </c>
      <c r="K259" s="135"/>
      <c r="L259" s="135"/>
      <c r="M259" s="135"/>
      <c r="N259" s="135"/>
      <c r="O259" s="135"/>
      <c r="P259" s="135"/>
      <c r="Q259" s="135"/>
      <c r="R259" s="135"/>
      <c r="S259" s="136"/>
    </row>
    <row r="260" spans="1:19" ht="21">
      <c r="A260" s="6"/>
      <c r="B260" s="6"/>
      <c r="C260" s="6"/>
      <c r="D260" s="6"/>
      <c r="E260" s="6" t="s">
        <v>13</v>
      </c>
      <c r="F260" s="6" t="s">
        <v>13</v>
      </c>
      <c r="G260" s="13" t="s">
        <v>14</v>
      </c>
      <c r="H260" s="13" t="s">
        <v>15</v>
      </c>
      <c r="I260" s="13" t="s">
        <v>16</v>
      </c>
      <c r="J260" s="13" t="s">
        <v>17</v>
      </c>
      <c r="K260" s="13" t="s">
        <v>18</v>
      </c>
      <c r="L260" s="13" t="s">
        <v>19</v>
      </c>
      <c r="M260" s="13" t="s">
        <v>20</v>
      </c>
      <c r="N260" s="13" t="s">
        <v>21</v>
      </c>
      <c r="O260" s="13" t="s">
        <v>22</v>
      </c>
      <c r="P260" s="57"/>
      <c r="Q260" s="14" t="s">
        <v>23</v>
      </c>
      <c r="R260" s="14" t="s">
        <v>24</v>
      </c>
      <c r="S260" s="15" t="s">
        <v>25</v>
      </c>
    </row>
    <row r="261" spans="1:19" ht="21">
      <c r="A261" s="2">
        <v>1</v>
      </c>
      <c r="B261" s="16" t="s">
        <v>236</v>
      </c>
      <c r="C261" s="16" t="s">
        <v>65</v>
      </c>
      <c r="D261" s="17">
        <v>118180</v>
      </c>
      <c r="E261" s="2" t="s">
        <v>34</v>
      </c>
      <c r="F261" s="16" t="s">
        <v>33</v>
      </c>
      <c r="G261" s="2"/>
      <c r="H261" s="16"/>
      <c r="I261" s="2"/>
      <c r="J261" s="2" t="s">
        <v>31</v>
      </c>
      <c r="K261" s="2" t="s">
        <v>31</v>
      </c>
      <c r="L261" s="2" t="s">
        <v>31</v>
      </c>
      <c r="M261" s="2"/>
      <c r="N261" s="2"/>
      <c r="O261" s="16"/>
      <c r="P261" s="1"/>
      <c r="Q261" s="16"/>
      <c r="R261" s="2"/>
      <c r="S261" s="16"/>
    </row>
    <row r="262" spans="1:19" ht="21">
      <c r="A262" s="10"/>
      <c r="B262" s="11" t="s">
        <v>237</v>
      </c>
      <c r="C262" s="11" t="s">
        <v>384</v>
      </c>
      <c r="D262" s="26"/>
      <c r="E262" s="10"/>
      <c r="F262" s="10"/>
      <c r="G262" s="10"/>
      <c r="H262" s="11"/>
      <c r="I262" s="10"/>
      <c r="J262" s="11"/>
      <c r="K262" s="10"/>
      <c r="L262" s="10"/>
      <c r="M262" s="10"/>
      <c r="N262" s="10"/>
      <c r="O262" s="11"/>
      <c r="P262" s="1"/>
      <c r="Q262" s="11"/>
      <c r="R262" s="10"/>
      <c r="S262" s="11"/>
    </row>
    <row r="263" spans="1:19" ht="21">
      <c r="A263" s="6"/>
      <c r="B263" s="12"/>
      <c r="C263" s="12" t="s">
        <v>385</v>
      </c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"/>
      <c r="Q263" s="12"/>
      <c r="R263" s="12"/>
      <c r="S263" s="12"/>
    </row>
    <row r="264" spans="1:19" ht="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21">
      <c r="A276" s="1"/>
      <c r="B276" s="1"/>
      <c r="C276" s="1"/>
      <c r="D276" s="1"/>
      <c r="E276" s="18">
        <v>16</v>
      </c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21">
      <c r="A277" s="65" t="s">
        <v>0</v>
      </c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</row>
    <row r="278" spans="1:19" ht="21">
      <c r="A278" s="65" t="s">
        <v>392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</row>
    <row r="279" spans="1:19" ht="21">
      <c r="A279" s="66" t="s">
        <v>1</v>
      </c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</row>
    <row r="280" spans="1:19" ht="21">
      <c r="A280" s="67" t="s">
        <v>2</v>
      </c>
      <c r="B280" s="138"/>
      <c r="C280" s="138"/>
      <c r="D280" s="139"/>
      <c r="E280" s="2" t="s">
        <v>6</v>
      </c>
      <c r="F280" s="67" t="s">
        <v>4</v>
      </c>
      <c r="G280" s="139"/>
      <c r="H280" s="67" t="s">
        <v>6</v>
      </c>
      <c r="I280" s="138"/>
      <c r="J280" s="138"/>
      <c r="K280" s="139"/>
      <c r="L280" s="3" t="s">
        <v>4</v>
      </c>
      <c r="M280" s="4"/>
      <c r="N280" s="5"/>
      <c r="O280" s="67" t="s">
        <v>3</v>
      </c>
      <c r="P280" s="138"/>
      <c r="Q280" s="138"/>
      <c r="R280" s="138"/>
      <c r="S280" s="139"/>
    </row>
    <row r="281" spans="1:19" ht="21">
      <c r="A281" s="78"/>
      <c r="B281" s="140"/>
      <c r="C281" s="140"/>
      <c r="D281" s="141"/>
      <c r="E281" s="6" t="s">
        <v>30</v>
      </c>
      <c r="F281" s="78" t="s">
        <v>5</v>
      </c>
      <c r="G281" s="141"/>
      <c r="H281" s="78" t="s">
        <v>7</v>
      </c>
      <c r="I281" s="140"/>
      <c r="J281" s="140"/>
      <c r="K281" s="141"/>
      <c r="L281" s="7" t="s">
        <v>26</v>
      </c>
      <c r="M281" s="8"/>
      <c r="N281" s="9"/>
      <c r="O281" s="78"/>
      <c r="P281" s="140"/>
      <c r="Q281" s="140"/>
      <c r="R281" s="140"/>
      <c r="S281" s="141"/>
    </row>
    <row r="282" spans="1:19" ht="21">
      <c r="A282" s="81" t="s">
        <v>155</v>
      </c>
      <c r="B282" s="138"/>
      <c r="C282" s="138"/>
      <c r="D282" s="139"/>
      <c r="E282" s="2"/>
      <c r="F282" s="67"/>
      <c r="G282" s="139"/>
      <c r="H282" s="67"/>
      <c r="I282" s="138"/>
      <c r="J282" s="138"/>
      <c r="K282" s="139"/>
      <c r="L282" s="67"/>
      <c r="M282" s="138"/>
      <c r="N282" s="139"/>
      <c r="O282" s="67" t="s">
        <v>309</v>
      </c>
      <c r="P282" s="138"/>
      <c r="Q282" s="138"/>
      <c r="R282" s="138"/>
      <c r="S282" s="139"/>
    </row>
    <row r="283" spans="1:19" ht="21">
      <c r="A283" s="85" t="s">
        <v>238</v>
      </c>
      <c r="B283" s="134"/>
      <c r="C283" s="134"/>
      <c r="D283" s="137"/>
      <c r="E283" s="10">
        <v>8</v>
      </c>
      <c r="F283" s="73">
        <v>8.16</v>
      </c>
      <c r="G283" s="137"/>
      <c r="H283" s="103">
        <f>D303+D305+D308+D310+D313+D324+D326+D329</f>
        <v>235000</v>
      </c>
      <c r="I283" s="134"/>
      <c r="J283" s="134"/>
      <c r="K283" s="137"/>
      <c r="L283" s="106">
        <v>1.68</v>
      </c>
      <c r="M283" s="134"/>
      <c r="N283" s="137"/>
      <c r="O283" s="73"/>
      <c r="P283" s="134"/>
      <c r="Q283" s="134"/>
      <c r="R283" s="134"/>
      <c r="S283" s="137"/>
    </row>
    <row r="284" spans="1:19" ht="21">
      <c r="A284" s="85" t="s">
        <v>239</v>
      </c>
      <c r="B284" s="134"/>
      <c r="C284" s="134"/>
      <c r="D284" s="137"/>
      <c r="E284" s="11"/>
      <c r="F284" s="73"/>
      <c r="G284" s="137"/>
      <c r="H284" s="75"/>
      <c r="I284" s="134"/>
      <c r="J284" s="134"/>
      <c r="K284" s="137"/>
      <c r="L284" s="106"/>
      <c r="M284" s="134"/>
      <c r="N284" s="137"/>
      <c r="O284" s="73"/>
      <c r="P284" s="134"/>
      <c r="Q284" s="134"/>
      <c r="R284" s="134"/>
      <c r="S284" s="137"/>
    </row>
    <row r="285" spans="1:19" ht="21">
      <c r="A285" s="94"/>
      <c r="B285" s="140"/>
      <c r="C285" s="140"/>
      <c r="D285" s="141"/>
      <c r="E285" s="12"/>
      <c r="F285" s="78"/>
      <c r="G285" s="141"/>
      <c r="H285" s="97"/>
      <c r="I285" s="140"/>
      <c r="J285" s="140"/>
      <c r="K285" s="141"/>
      <c r="L285" s="100"/>
      <c r="M285" s="140"/>
      <c r="N285" s="141"/>
      <c r="O285" s="78"/>
      <c r="P285" s="140"/>
      <c r="Q285" s="140"/>
      <c r="R285" s="140"/>
      <c r="S285" s="141"/>
    </row>
    <row r="286" spans="1:19" ht="21">
      <c r="A286" s="70" t="s">
        <v>28</v>
      </c>
      <c r="B286" s="135"/>
      <c r="C286" s="135"/>
      <c r="D286" s="136"/>
      <c r="E286" s="13">
        <f>E283</f>
        <v>8</v>
      </c>
      <c r="F286" s="70">
        <f>F283</f>
        <v>8.16</v>
      </c>
      <c r="G286" s="136"/>
      <c r="H286" s="88">
        <f>H283</f>
        <v>235000</v>
      </c>
      <c r="I286" s="135"/>
      <c r="J286" s="135"/>
      <c r="K286" s="136"/>
      <c r="L286" s="91">
        <f>L283</f>
        <v>1.68</v>
      </c>
      <c r="M286" s="135"/>
      <c r="N286" s="136"/>
      <c r="O286" s="70"/>
      <c r="P286" s="135"/>
      <c r="Q286" s="135"/>
      <c r="R286" s="135"/>
      <c r="S286" s="136"/>
    </row>
    <row r="287" spans="1:19" ht="21">
      <c r="A287" s="62"/>
      <c r="B287" s="62"/>
      <c r="C287" s="62"/>
      <c r="D287" s="62"/>
      <c r="E287" s="62"/>
      <c r="F287" s="62"/>
      <c r="G287" s="62"/>
      <c r="H287" s="47"/>
      <c r="I287" s="62"/>
      <c r="J287" s="62"/>
      <c r="K287" s="62"/>
      <c r="L287" s="64"/>
      <c r="M287" s="62"/>
      <c r="N287" s="62"/>
      <c r="O287" s="62"/>
      <c r="P287" s="62"/>
      <c r="Q287" s="62"/>
      <c r="R287" s="62"/>
      <c r="S287" s="62"/>
    </row>
    <row r="288" spans="1:19" ht="21">
      <c r="A288" s="62"/>
      <c r="B288" s="62"/>
      <c r="C288" s="62"/>
      <c r="D288" s="62"/>
      <c r="E288" s="62"/>
      <c r="F288" s="62"/>
      <c r="G288" s="62"/>
      <c r="H288" s="47"/>
      <c r="I288" s="62"/>
      <c r="J288" s="62"/>
      <c r="K288" s="62"/>
      <c r="L288" s="64"/>
      <c r="M288" s="62"/>
      <c r="N288" s="62"/>
      <c r="O288" s="62"/>
      <c r="P288" s="62"/>
      <c r="Q288" s="62"/>
      <c r="R288" s="62"/>
      <c r="S288" s="62"/>
    </row>
    <row r="289" spans="1:19" ht="21">
      <c r="A289" s="62"/>
      <c r="B289" s="62"/>
      <c r="C289" s="62"/>
      <c r="D289" s="62"/>
      <c r="E289" s="62"/>
      <c r="F289" s="62"/>
      <c r="G289" s="62"/>
      <c r="H289" s="47"/>
      <c r="I289" s="62"/>
      <c r="J289" s="62"/>
      <c r="K289" s="62"/>
      <c r="L289" s="64"/>
      <c r="M289" s="62"/>
      <c r="N289" s="62"/>
      <c r="O289" s="62"/>
      <c r="P289" s="62"/>
      <c r="Q289" s="62"/>
      <c r="R289" s="62"/>
      <c r="S289" s="62"/>
    </row>
    <row r="290" spans="1:19" ht="21">
      <c r="A290" s="62"/>
      <c r="B290" s="62"/>
      <c r="C290" s="62"/>
      <c r="D290" s="62"/>
      <c r="E290" s="62"/>
      <c r="F290" s="62"/>
      <c r="G290" s="62"/>
      <c r="H290" s="47"/>
      <c r="I290" s="62"/>
      <c r="J290" s="62"/>
      <c r="K290" s="62"/>
      <c r="L290" s="64"/>
      <c r="M290" s="62"/>
      <c r="N290" s="62"/>
      <c r="O290" s="62"/>
      <c r="P290" s="62"/>
      <c r="Q290" s="62"/>
      <c r="R290" s="62"/>
      <c r="S290" s="62"/>
    </row>
    <row r="291" spans="1:19" ht="21">
      <c r="A291" s="62"/>
      <c r="B291" s="62"/>
      <c r="C291" s="62"/>
      <c r="D291" s="62"/>
      <c r="E291" s="62"/>
      <c r="F291" s="62"/>
      <c r="G291" s="62"/>
      <c r="H291" s="47"/>
      <c r="I291" s="62"/>
      <c r="J291" s="62"/>
      <c r="K291" s="62"/>
      <c r="L291" s="64"/>
      <c r="M291" s="62"/>
      <c r="N291" s="62"/>
      <c r="O291" s="62"/>
      <c r="P291" s="62"/>
      <c r="Q291" s="62"/>
      <c r="R291" s="62"/>
      <c r="S291" s="62"/>
    </row>
    <row r="292" spans="1:19" ht="21">
      <c r="A292" s="62"/>
      <c r="B292" s="62"/>
      <c r="C292" s="62"/>
      <c r="D292" s="62"/>
      <c r="E292" s="62"/>
      <c r="F292" s="62"/>
      <c r="G292" s="62"/>
      <c r="H292" s="47"/>
      <c r="I292" s="62"/>
      <c r="J292" s="62"/>
      <c r="K292" s="62"/>
      <c r="L292" s="64"/>
      <c r="M292" s="62"/>
      <c r="N292" s="62"/>
      <c r="O292" s="62"/>
      <c r="P292" s="62"/>
      <c r="Q292" s="62"/>
      <c r="R292" s="62"/>
      <c r="S292" s="62"/>
    </row>
    <row r="293" spans="1:19" ht="21">
      <c r="A293" s="62"/>
      <c r="B293" s="62"/>
      <c r="C293" s="62"/>
      <c r="D293" s="62"/>
      <c r="E293" s="62"/>
      <c r="F293" s="62"/>
      <c r="G293" s="62"/>
      <c r="H293" s="47"/>
      <c r="I293" s="62"/>
      <c r="J293" s="62"/>
      <c r="K293" s="62"/>
      <c r="L293" s="64"/>
      <c r="M293" s="62"/>
      <c r="N293" s="62"/>
      <c r="O293" s="62"/>
      <c r="P293" s="62"/>
      <c r="Q293" s="62"/>
      <c r="R293" s="62"/>
      <c r="S293" s="62"/>
    </row>
    <row r="294" spans="1:19" ht="21">
      <c r="A294" s="62"/>
      <c r="B294" s="62"/>
      <c r="C294" s="62"/>
      <c r="D294" s="62"/>
      <c r="E294" s="62"/>
      <c r="F294" s="62"/>
      <c r="G294" s="62"/>
      <c r="H294" s="47"/>
      <c r="I294" s="62"/>
      <c r="J294" s="62"/>
      <c r="K294" s="62"/>
      <c r="L294" s="64"/>
      <c r="M294" s="62"/>
      <c r="N294" s="62"/>
      <c r="O294" s="62"/>
      <c r="P294" s="62"/>
      <c r="Q294" s="62"/>
      <c r="R294" s="62"/>
      <c r="S294" s="62"/>
    </row>
    <row r="295" spans="1:19" ht="21">
      <c r="A295" s="62"/>
      <c r="B295" s="62"/>
      <c r="C295" s="62"/>
      <c r="D295" s="62"/>
      <c r="E295" s="62"/>
      <c r="F295" s="62"/>
      <c r="G295" s="62"/>
      <c r="H295" s="47"/>
      <c r="I295" s="62"/>
      <c r="J295" s="62"/>
      <c r="K295" s="62"/>
      <c r="L295" s="64"/>
      <c r="M295" s="62"/>
      <c r="N295" s="62"/>
      <c r="O295" s="62"/>
      <c r="P295" s="62"/>
      <c r="Q295" s="62"/>
      <c r="R295" s="62"/>
      <c r="S295" s="62"/>
    </row>
    <row r="296" spans="1:19" ht="21">
      <c r="A296" s="62"/>
      <c r="B296" s="62"/>
      <c r="C296" s="62"/>
      <c r="D296" s="62"/>
      <c r="E296" s="62"/>
      <c r="F296" s="62"/>
      <c r="G296" s="62"/>
      <c r="H296" s="47"/>
      <c r="I296" s="62"/>
      <c r="J296" s="62"/>
      <c r="K296" s="62"/>
      <c r="L296" s="64"/>
      <c r="M296" s="62"/>
      <c r="N296" s="62"/>
      <c r="O296" s="62"/>
      <c r="P296" s="62"/>
      <c r="Q296" s="62"/>
      <c r="R296" s="62"/>
      <c r="S296" s="62"/>
    </row>
    <row r="297" spans="1:19" ht="21">
      <c r="A297" s="1"/>
      <c r="B297" s="1"/>
      <c r="C297" s="1"/>
      <c r="D297" s="1"/>
      <c r="E297" s="18">
        <v>17</v>
      </c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21">
      <c r="A298" s="65" t="s">
        <v>8</v>
      </c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</row>
    <row r="299" spans="1:19" ht="21">
      <c r="A299" s="65" t="s">
        <v>392</v>
      </c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</row>
    <row r="300" spans="1:19" ht="21">
      <c r="A300" s="66" t="s">
        <v>1</v>
      </c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</row>
    <row r="301" spans="1:19" ht="21">
      <c r="A301" s="2" t="s">
        <v>9</v>
      </c>
      <c r="B301" s="2" t="s">
        <v>10</v>
      </c>
      <c r="C301" s="2" t="s">
        <v>11</v>
      </c>
      <c r="D301" s="2" t="s">
        <v>7</v>
      </c>
      <c r="E301" s="2" t="s">
        <v>12</v>
      </c>
      <c r="F301" s="2" t="s">
        <v>29</v>
      </c>
      <c r="G301" s="70" t="s">
        <v>393</v>
      </c>
      <c r="H301" s="135"/>
      <c r="I301" s="136"/>
      <c r="J301" s="70" t="s">
        <v>394</v>
      </c>
      <c r="K301" s="135"/>
      <c r="L301" s="135"/>
      <c r="M301" s="135"/>
      <c r="N301" s="135"/>
      <c r="O301" s="135"/>
      <c r="P301" s="135"/>
      <c r="Q301" s="135"/>
      <c r="R301" s="135"/>
      <c r="S301" s="136"/>
    </row>
    <row r="302" spans="1:19" ht="21">
      <c r="A302" s="6"/>
      <c r="B302" s="6"/>
      <c r="C302" s="6"/>
      <c r="D302" s="6"/>
      <c r="E302" s="6" t="s">
        <v>13</v>
      </c>
      <c r="F302" s="6" t="s">
        <v>13</v>
      </c>
      <c r="G302" s="13" t="s">
        <v>14</v>
      </c>
      <c r="H302" s="13" t="s">
        <v>15</v>
      </c>
      <c r="I302" s="13" t="s">
        <v>16</v>
      </c>
      <c r="J302" s="13" t="s">
        <v>17</v>
      </c>
      <c r="K302" s="13" t="s">
        <v>18</v>
      </c>
      <c r="L302" s="13" t="s">
        <v>19</v>
      </c>
      <c r="M302" s="13" t="s">
        <v>20</v>
      </c>
      <c r="N302" s="13" t="s">
        <v>21</v>
      </c>
      <c r="O302" s="13" t="s">
        <v>22</v>
      </c>
      <c r="P302" s="57"/>
      <c r="Q302" s="14" t="s">
        <v>23</v>
      </c>
      <c r="R302" s="14" t="s">
        <v>24</v>
      </c>
      <c r="S302" s="15" t="s">
        <v>25</v>
      </c>
    </row>
    <row r="303" spans="1:19" ht="21">
      <c r="A303" s="2">
        <v>1</v>
      </c>
      <c r="B303" s="16" t="s">
        <v>242</v>
      </c>
      <c r="C303" s="16" t="s">
        <v>42</v>
      </c>
      <c r="D303" s="17">
        <v>60000</v>
      </c>
      <c r="E303" s="2" t="s">
        <v>34</v>
      </c>
      <c r="F303" s="2" t="s">
        <v>309</v>
      </c>
      <c r="G303" s="2"/>
      <c r="H303" s="16"/>
      <c r="I303" s="2" t="s">
        <v>31</v>
      </c>
      <c r="J303" s="10" t="s">
        <v>31</v>
      </c>
      <c r="K303" s="10" t="s">
        <v>31</v>
      </c>
      <c r="L303" s="2"/>
      <c r="M303" s="2"/>
      <c r="N303" s="2"/>
      <c r="O303" s="2"/>
      <c r="P303" s="1"/>
      <c r="Q303" s="16"/>
      <c r="R303" s="2"/>
      <c r="S303" s="16"/>
    </row>
    <row r="304" spans="1:19" ht="21">
      <c r="A304" s="10"/>
      <c r="B304" s="11" t="s">
        <v>243</v>
      </c>
      <c r="C304" s="11" t="s">
        <v>198</v>
      </c>
      <c r="D304" s="26"/>
      <c r="E304" s="10"/>
      <c r="F304" s="11"/>
      <c r="G304" s="10"/>
      <c r="H304" s="11"/>
      <c r="I304" s="10"/>
      <c r="J304" s="11"/>
      <c r="K304" s="10"/>
      <c r="L304" s="10"/>
      <c r="M304" s="10"/>
      <c r="N304" s="10"/>
      <c r="O304" s="11"/>
      <c r="P304" s="1"/>
      <c r="Q304" s="11"/>
      <c r="R304" s="10"/>
      <c r="S304" s="11"/>
    </row>
    <row r="305" spans="1:19" ht="21">
      <c r="A305" s="2">
        <v>2</v>
      </c>
      <c r="B305" s="16" t="s">
        <v>240</v>
      </c>
      <c r="C305" s="16" t="s">
        <v>66</v>
      </c>
      <c r="D305" s="17">
        <v>20000</v>
      </c>
      <c r="E305" s="2" t="s">
        <v>34</v>
      </c>
      <c r="F305" s="2" t="s">
        <v>309</v>
      </c>
      <c r="G305" s="2"/>
      <c r="H305" s="16"/>
      <c r="I305" s="2"/>
      <c r="J305" s="2"/>
      <c r="K305" s="2"/>
      <c r="L305" s="2"/>
      <c r="M305" s="2"/>
      <c r="N305" s="2"/>
      <c r="O305" s="16"/>
      <c r="P305" s="1"/>
      <c r="Q305" s="16"/>
      <c r="R305" s="2"/>
      <c r="S305" s="16"/>
    </row>
    <row r="306" spans="1:19" ht="21">
      <c r="A306" s="10"/>
      <c r="B306" s="11" t="s">
        <v>241</v>
      </c>
      <c r="C306" s="11" t="s">
        <v>67</v>
      </c>
      <c r="D306" s="26"/>
      <c r="E306" s="10"/>
      <c r="F306" s="11"/>
      <c r="G306" s="10"/>
      <c r="H306" s="11"/>
      <c r="I306" s="10"/>
      <c r="J306" s="10" t="s">
        <v>31</v>
      </c>
      <c r="K306" s="10" t="s">
        <v>31</v>
      </c>
      <c r="L306" s="10" t="s">
        <v>31</v>
      </c>
      <c r="M306" s="10"/>
      <c r="N306" s="10"/>
      <c r="O306" s="11"/>
      <c r="P306" s="1"/>
      <c r="Q306" s="11"/>
      <c r="R306" s="10"/>
      <c r="S306" s="11"/>
    </row>
    <row r="307" spans="1:19" ht="21">
      <c r="A307" s="10"/>
      <c r="B307" s="11"/>
      <c r="C307" s="11" t="s">
        <v>68</v>
      </c>
      <c r="D307" s="26"/>
      <c r="E307" s="10"/>
      <c r="F307" s="11"/>
      <c r="G307" s="10"/>
      <c r="H307" s="11"/>
      <c r="I307" s="10"/>
      <c r="J307" s="11"/>
      <c r="K307" s="10"/>
      <c r="L307" s="10"/>
      <c r="M307" s="10"/>
      <c r="N307" s="10"/>
      <c r="O307" s="11"/>
      <c r="P307" s="1"/>
      <c r="Q307" s="11"/>
      <c r="R307" s="10"/>
      <c r="S307" s="11"/>
    </row>
    <row r="308" spans="1:19" ht="21">
      <c r="A308" s="2">
        <v>3</v>
      </c>
      <c r="B308" s="16" t="s">
        <v>71</v>
      </c>
      <c r="C308" s="16" t="s">
        <v>72</v>
      </c>
      <c r="D308" s="17">
        <v>70000</v>
      </c>
      <c r="E308" s="2" t="s">
        <v>34</v>
      </c>
      <c r="F308" s="2" t="s">
        <v>309</v>
      </c>
      <c r="G308" s="2"/>
      <c r="H308" s="16"/>
      <c r="I308" s="2" t="s">
        <v>31</v>
      </c>
      <c r="J308" s="2" t="s">
        <v>31</v>
      </c>
      <c r="K308" s="2" t="s">
        <v>31</v>
      </c>
      <c r="L308" s="2"/>
      <c r="M308" s="2"/>
      <c r="N308" s="2"/>
      <c r="O308" s="2"/>
      <c r="P308" s="4"/>
      <c r="Q308" s="16"/>
      <c r="R308" s="2"/>
      <c r="S308" s="16"/>
    </row>
    <row r="309" spans="1:19" ht="21">
      <c r="A309" s="6"/>
      <c r="B309" s="12"/>
      <c r="C309" s="12" t="s">
        <v>73</v>
      </c>
      <c r="D309" s="29"/>
      <c r="E309" s="6"/>
      <c r="F309" s="12"/>
      <c r="G309" s="6"/>
      <c r="H309" s="12"/>
      <c r="I309" s="6"/>
      <c r="J309" s="12"/>
      <c r="K309" s="6"/>
      <c r="L309" s="6"/>
      <c r="M309" s="6"/>
      <c r="N309" s="6"/>
      <c r="O309" s="12"/>
      <c r="P309" s="8"/>
      <c r="Q309" s="12"/>
      <c r="R309" s="6"/>
      <c r="S309" s="12"/>
    </row>
    <row r="310" spans="1:19" ht="21">
      <c r="A310" s="2">
        <v>4</v>
      </c>
      <c r="B310" s="16" t="s">
        <v>244</v>
      </c>
      <c r="C310" s="16" t="s">
        <v>69</v>
      </c>
      <c r="D310" s="17">
        <v>10000</v>
      </c>
      <c r="E310" s="2" t="s">
        <v>178</v>
      </c>
      <c r="F310" s="2" t="s">
        <v>309</v>
      </c>
      <c r="G310" s="2"/>
      <c r="H310" s="16"/>
      <c r="I310" s="2" t="s">
        <v>31</v>
      </c>
      <c r="J310" s="2" t="s">
        <v>31</v>
      </c>
      <c r="K310" s="2" t="s">
        <v>31</v>
      </c>
      <c r="L310" s="55"/>
      <c r="M310" s="2"/>
      <c r="N310" s="2"/>
      <c r="O310" s="2"/>
      <c r="P310" s="4"/>
      <c r="Q310" s="16"/>
      <c r="R310" s="2"/>
      <c r="S310" s="16"/>
    </row>
    <row r="311" spans="1:19" ht="21">
      <c r="A311" s="10"/>
      <c r="B311" s="11" t="s">
        <v>119</v>
      </c>
      <c r="C311" s="11" t="s">
        <v>70</v>
      </c>
      <c r="D311" s="31"/>
      <c r="E311" s="10" t="s">
        <v>197</v>
      </c>
      <c r="F311" s="21"/>
      <c r="G311" s="10"/>
      <c r="H311" s="11"/>
      <c r="I311" s="10"/>
      <c r="J311" s="11"/>
      <c r="K311" s="10"/>
      <c r="L311" s="10"/>
      <c r="M311" s="10"/>
      <c r="N311" s="10"/>
      <c r="O311" s="11"/>
      <c r="P311" s="22"/>
      <c r="Q311" s="11"/>
      <c r="R311" s="10"/>
      <c r="S311" s="11"/>
    </row>
    <row r="312" spans="1:19" ht="21">
      <c r="A312" s="6"/>
      <c r="B312" s="12"/>
      <c r="C312" s="12" t="s">
        <v>58</v>
      </c>
      <c r="D312" s="29"/>
      <c r="E312" s="10"/>
      <c r="F312" s="12"/>
      <c r="G312" s="6"/>
      <c r="H312" s="12"/>
      <c r="I312" s="6"/>
      <c r="J312" s="12"/>
      <c r="K312" s="6"/>
      <c r="L312" s="6"/>
      <c r="M312" s="6"/>
      <c r="N312" s="6"/>
      <c r="O312" s="12"/>
      <c r="P312" s="8"/>
      <c r="Q312" s="12"/>
      <c r="R312" s="6"/>
      <c r="S312" s="12"/>
    </row>
    <row r="313" spans="1:19" ht="21">
      <c r="A313" s="2">
        <v>5</v>
      </c>
      <c r="B313" s="16" t="s">
        <v>444</v>
      </c>
      <c r="C313" s="16" t="s">
        <v>446</v>
      </c>
      <c r="D313" s="19">
        <v>30000</v>
      </c>
      <c r="E313" s="131" t="s">
        <v>174</v>
      </c>
      <c r="F313" s="55" t="s">
        <v>309</v>
      </c>
      <c r="G313" s="2"/>
      <c r="H313" s="16"/>
      <c r="I313" s="2" t="s">
        <v>31</v>
      </c>
      <c r="J313" s="2" t="s">
        <v>31</v>
      </c>
      <c r="K313" s="2" t="s">
        <v>31</v>
      </c>
      <c r="L313" s="55"/>
      <c r="M313" s="2"/>
      <c r="N313" s="2"/>
      <c r="O313" s="2"/>
      <c r="P313" s="4"/>
      <c r="Q313" s="16"/>
      <c r="R313" s="2"/>
      <c r="S313" s="16"/>
    </row>
    <row r="314" spans="1:19" ht="21">
      <c r="A314" s="10"/>
      <c r="B314" s="11" t="s">
        <v>445</v>
      </c>
      <c r="C314" s="11" t="s">
        <v>447</v>
      </c>
      <c r="D314" s="31"/>
      <c r="E314" s="32" t="s">
        <v>448</v>
      </c>
      <c r="F314" s="21"/>
      <c r="G314" s="10"/>
      <c r="H314" s="11"/>
      <c r="I314" s="10"/>
      <c r="J314" s="11"/>
      <c r="K314" s="10"/>
      <c r="L314" s="10"/>
      <c r="M314" s="10"/>
      <c r="N314" s="10"/>
      <c r="O314" s="11"/>
      <c r="P314" s="22"/>
      <c r="Q314" s="11"/>
      <c r="R314" s="10"/>
      <c r="S314" s="11"/>
    </row>
    <row r="315" spans="1:19" ht="21">
      <c r="A315" s="6"/>
      <c r="B315" s="12"/>
      <c r="C315" s="12" t="s">
        <v>445</v>
      </c>
      <c r="D315" s="130"/>
      <c r="E315" s="27" t="s">
        <v>449</v>
      </c>
      <c r="F315" s="9"/>
      <c r="G315" s="6"/>
      <c r="H315" s="12"/>
      <c r="I315" s="6"/>
      <c r="J315" s="12"/>
      <c r="K315" s="6"/>
      <c r="L315" s="6"/>
      <c r="M315" s="6"/>
      <c r="N315" s="6"/>
      <c r="O315" s="12"/>
      <c r="P315" s="8"/>
      <c r="Q315" s="12"/>
      <c r="R315" s="6"/>
      <c r="S315" s="12"/>
    </row>
    <row r="316" spans="1:19" ht="21">
      <c r="A316" s="6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 ht="21">
      <c r="A317" s="6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:19" ht="21">
      <c r="A318" s="1"/>
      <c r="B318" s="1"/>
      <c r="C318" s="1"/>
      <c r="D318" s="1"/>
      <c r="E318" s="18">
        <v>18</v>
      </c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21">
      <c r="A319" s="65" t="s">
        <v>8</v>
      </c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</row>
    <row r="320" spans="1:19" ht="21">
      <c r="A320" s="65" t="s">
        <v>392</v>
      </c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</row>
    <row r="321" spans="1:19" ht="21">
      <c r="A321" s="66" t="s">
        <v>1</v>
      </c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</row>
    <row r="322" spans="1:19" ht="21">
      <c r="A322" s="2" t="s">
        <v>9</v>
      </c>
      <c r="B322" s="2" t="s">
        <v>10</v>
      </c>
      <c r="C322" s="2" t="s">
        <v>11</v>
      </c>
      <c r="D322" s="2" t="s">
        <v>7</v>
      </c>
      <c r="E322" s="2" t="s">
        <v>12</v>
      </c>
      <c r="F322" s="2" t="s">
        <v>29</v>
      </c>
      <c r="G322" s="70" t="s">
        <v>393</v>
      </c>
      <c r="H322" s="135"/>
      <c r="I322" s="136"/>
      <c r="J322" s="70" t="s">
        <v>394</v>
      </c>
      <c r="K322" s="135"/>
      <c r="L322" s="135"/>
      <c r="M322" s="135"/>
      <c r="N322" s="135"/>
      <c r="O322" s="135"/>
      <c r="P322" s="135"/>
      <c r="Q322" s="135"/>
      <c r="R322" s="135"/>
      <c r="S322" s="136"/>
    </row>
    <row r="323" spans="1:19" ht="21">
      <c r="A323" s="6"/>
      <c r="B323" s="6"/>
      <c r="C323" s="10"/>
      <c r="D323" s="6"/>
      <c r="E323" s="6" t="s">
        <v>13</v>
      </c>
      <c r="F323" s="6" t="s">
        <v>13</v>
      </c>
      <c r="G323" s="13" t="s">
        <v>14</v>
      </c>
      <c r="H323" s="13" t="s">
        <v>15</v>
      </c>
      <c r="I323" s="13" t="s">
        <v>16</v>
      </c>
      <c r="J323" s="13" t="s">
        <v>17</v>
      </c>
      <c r="K323" s="13" t="s">
        <v>18</v>
      </c>
      <c r="L323" s="13" t="s">
        <v>19</v>
      </c>
      <c r="M323" s="13" t="s">
        <v>20</v>
      </c>
      <c r="N323" s="13" t="s">
        <v>21</v>
      </c>
      <c r="O323" s="13" t="s">
        <v>22</v>
      </c>
      <c r="P323" s="57"/>
      <c r="Q323" s="14" t="s">
        <v>23</v>
      </c>
      <c r="R323" s="14" t="s">
        <v>24</v>
      </c>
      <c r="S323" s="15" t="s">
        <v>25</v>
      </c>
    </row>
    <row r="324" spans="1:19" ht="21">
      <c r="A324" s="2">
        <v>6</v>
      </c>
      <c r="B324" s="3" t="s">
        <v>450</v>
      </c>
      <c r="C324" s="16" t="s">
        <v>212</v>
      </c>
      <c r="D324" s="23">
        <v>20000</v>
      </c>
      <c r="E324" s="2" t="s">
        <v>34</v>
      </c>
      <c r="F324" s="2" t="s">
        <v>309</v>
      </c>
      <c r="G324" s="2"/>
      <c r="H324" s="16"/>
      <c r="I324" s="2" t="s">
        <v>31</v>
      </c>
      <c r="J324" s="10" t="s">
        <v>31</v>
      </c>
      <c r="K324" s="10" t="s">
        <v>31</v>
      </c>
      <c r="L324" s="2"/>
      <c r="M324" s="2"/>
      <c r="N324" s="2"/>
      <c r="O324" s="2"/>
      <c r="P324" s="1"/>
      <c r="Q324" s="16"/>
      <c r="R324" s="2"/>
      <c r="S324" s="16"/>
    </row>
    <row r="325" spans="1:19" ht="21">
      <c r="A325" s="10"/>
      <c r="B325" s="20"/>
      <c r="C325" s="12" t="s">
        <v>451</v>
      </c>
      <c r="D325" s="132"/>
      <c r="E325" s="10"/>
      <c r="F325" s="11"/>
      <c r="G325" s="10"/>
      <c r="H325" s="11"/>
      <c r="I325" s="10"/>
      <c r="J325" s="11"/>
      <c r="K325" s="10"/>
      <c r="L325" s="10"/>
      <c r="M325" s="10"/>
      <c r="N325" s="10"/>
      <c r="O325" s="11"/>
      <c r="P325" s="1"/>
      <c r="Q325" s="11"/>
      <c r="R325" s="10"/>
      <c r="S325" s="11"/>
    </row>
    <row r="326" spans="1:19" ht="21">
      <c r="A326" s="2">
        <v>7</v>
      </c>
      <c r="B326" s="16" t="s">
        <v>452</v>
      </c>
      <c r="C326" s="11" t="s">
        <v>218</v>
      </c>
      <c r="D326" s="17">
        <v>10000</v>
      </c>
      <c r="E326" s="2" t="s">
        <v>34</v>
      </c>
      <c r="F326" s="2" t="s">
        <v>309</v>
      </c>
      <c r="G326" s="2"/>
      <c r="H326" s="16"/>
      <c r="I326" s="2"/>
      <c r="J326" s="2"/>
      <c r="K326" s="2"/>
      <c r="L326" s="2"/>
      <c r="M326" s="2"/>
      <c r="N326" s="2"/>
      <c r="O326" s="16"/>
      <c r="P326" s="1"/>
      <c r="Q326" s="16"/>
      <c r="R326" s="2"/>
      <c r="S326" s="16"/>
    </row>
    <row r="327" spans="1:19" ht="21">
      <c r="A327" s="10"/>
      <c r="B327" s="11" t="s">
        <v>453</v>
      </c>
      <c r="C327" s="11" t="s">
        <v>454</v>
      </c>
      <c r="D327" s="26"/>
      <c r="E327" s="10"/>
      <c r="F327" s="11"/>
      <c r="G327" s="10"/>
      <c r="H327" s="11"/>
      <c r="I327" s="10"/>
      <c r="J327" s="10" t="s">
        <v>31</v>
      </c>
      <c r="K327" s="10" t="s">
        <v>31</v>
      </c>
      <c r="L327" s="10" t="s">
        <v>31</v>
      </c>
      <c r="M327" s="10"/>
      <c r="N327" s="10"/>
      <c r="O327" s="11"/>
      <c r="P327" s="1"/>
      <c r="Q327" s="11"/>
      <c r="R327" s="10"/>
      <c r="S327" s="11"/>
    </row>
    <row r="328" spans="1:19" ht="21">
      <c r="A328" s="10"/>
      <c r="B328" s="11"/>
      <c r="C328" s="11" t="s">
        <v>455</v>
      </c>
      <c r="D328" s="26"/>
      <c r="E328" s="10"/>
      <c r="F328" s="11"/>
      <c r="G328" s="10"/>
      <c r="H328" s="11"/>
      <c r="I328" s="10"/>
      <c r="J328" s="11"/>
      <c r="K328" s="10"/>
      <c r="L328" s="10"/>
      <c r="M328" s="10"/>
      <c r="N328" s="10"/>
      <c r="O328" s="11"/>
      <c r="P328" s="1"/>
      <c r="Q328" s="11"/>
      <c r="R328" s="10"/>
      <c r="S328" s="11"/>
    </row>
    <row r="329" spans="1:19" ht="21">
      <c r="A329" s="2">
        <v>8</v>
      </c>
      <c r="B329" s="16" t="s">
        <v>456</v>
      </c>
      <c r="C329" s="16" t="s">
        <v>218</v>
      </c>
      <c r="D329" s="17">
        <v>15000</v>
      </c>
      <c r="E329" s="2" t="s">
        <v>59</v>
      </c>
      <c r="F329" s="2" t="s">
        <v>309</v>
      </c>
      <c r="G329" s="2"/>
      <c r="H329" s="16"/>
      <c r="I329" s="2" t="s">
        <v>31</v>
      </c>
      <c r="J329" s="2" t="s">
        <v>31</v>
      </c>
      <c r="K329" s="2" t="s">
        <v>31</v>
      </c>
      <c r="L329" s="2"/>
      <c r="M329" s="2"/>
      <c r="N329" s="2"/>
      <c r="O329" s="2"/>
      <c r="P329" s="4"/>
      <c r="Q329" s="16"/>
      <c r="R329" s="2"/>
      <c r="S329" s="16"/>
    </row>
    <row r="330" spans="1:19" ht="21">
      <c r="A330" s="6"/>
      <c r="B330" s="12"/>
      <c r="C330" s="12" t="s">
        <v>457</v>
      </c>
      <c r="D330" s="29"/>
      <c r="E330" s="6"/>
      <c r="F330" s="12"/>
      <c r="G330" s="6"/>
      <c r="H330" s="12"/>
      <c r="I330" s="6"/>
      <c r="J330" s="12"/>
      <c r="K330" s="6"/>
      <c r="L330" s="6"/>
      <c r="M330" s="6"/>
      <c r="N330" s="6"/>
      <c r="O330" s="12"/>
      <c r="P330" s="8"/>
      <c r="Q330" s="12"/>
      <c r="R330" s="6"/>
      <c r="S330" s="12"/>
    </row>
    <row r="331" spans="1:19" ht="21">
      <c r="A331" s="62"/>
      <c r="B331" s="22"/>
      <c r="C331" s="22"/>
      <c r="D331" s="46"/>
      <c r="E331" s="62"/>
      <c r="F331" s="22"/>
      <c r="G331" s="62"/>
      <c r="H331" s="22"/>
      <c r="I331" s="62"/>
      <c r="J331" s="22"/>
      <c r="K331" s="62"/>
      <c r="L331" s="62"/>
      <c r="M331" s="62"/>
      <c r="N331" s="62"/>
      <c r="O331" s="22"/>
      <c r="P331" s="22"/>
      <c r="Q331" s="22"/>
      <c r="R331" s="62"/>
      <c r="S331" s="22"/>
    </row>
    <row r="332" spans="1:19" ht="21">
      <c r="A332" s="62"/>
      <c r="B332" s="22"/>
      <c r="C332" s="22"/>
      <c r="D332" s="46"/>
      <c r="E332" s="62"/>
      <c r="F332" s="22"/>
      <c r="G332" s="62"/>
      <c r="H332" s="22"/>
      <c r="I332" s="62"/>
      <c r="J332" s="22"/>
      <c r="K332" s="62"/>
      <c r="L332" s="62"/>
      <c r="M332" s="62"/>
      <c r="N332" s="62"/>
      <c r="O332" s="22"/>
      <c r="P332" s="22"/>
      <c r="Q332" s="22"/>
      <c r="R332" s="62"/>
      <c r="S332" s="22"/>
    </row>
    <row r="333" spans="1:19" ht="21">
      <c r="A333" s="62"/>
      <c r="B333" s="22"/>
      <c r="C333" s="22"/>
      <c r="D333" s="46"/>
      <c r="E333" s="62"/>
      <c r="F333" s="22"/>
      <c r="G333" s="62"/>
      <c r="H333" s="22"/>
      <c r="I333" s="62"/>
      <c r="J333" s="22"/>
      <c r="K333" s="62"/>
      <c r="L333" s="62"/>
      <c r="M333" s="62"/>
      <c r="N333" s="62"/>
      <c r="O333" s="22"/>
      <c r="P333" s="22"/>
      <c r="Q333" s="22"/>
      <c r="R333" s="62"/>
      <c r="S333" s="22"/>
    </row>
    <row r="334" spans="1:19" ht="21">
      <c r="A334" s="62"/>
      <c r="B334" s="22"/>
      <c r="C334" s="22"/>
      <c r="D334" s="46"/>
      <c r="E334" s="62"/>
      <c r="F334" s="22"/>
      <c r="G334" s="62"/>
      <c r="H334" s="22"/>
      <c r="I334" s="62"/>
      <c r="J334" s="22"/>
      <c r="K334" s="62"/>
      <c r="L334" s="62"/>
      <c r="M334" s="62"/>
      <c r="N334" s="62"/>
      <c r="O334" s="22"/>
      <c r="P334" s="22"/>
      <c r="Q334" s="22"/>
      <c r="R334" s="62"/>
      <c r="S334" s="22"/>
    </row>
    <row r="335" spans="1:19" ht="21">
      <c r="A335" s="62"/>
      <c r="B335" s="22"/>
      <c r="C335" s="22"/>
      <c r="D335" s="46"/>
      <c r="E335" s="62"/>
      <c r="F335" s="22"/>
      <c r="G335" s="62"/>
      <c r="H335" s="22"/>
      <c r="I335" s="62"/>
      <c r="J335" s="22"/>
      <c r="K335" s="62"/>
      <c r="L335" s="62"/>
      <c r="M335" s="62"/>
      <c r="N335" s="62"/>
      <c r="O335" s="22"/>
      <c r="P335" s="22"/>
      <c r="Q335" s="22"/>
      <c r="R335" s="62"/>
      <c r="S335" s="22"/>
    </row>
    <row r="336" spans="1:19" ht="21">
      <c r="A336" s="62"/>
      <c r="B336" s="22"/>
      <c r="C336" s="22"/>
      <c r="D336" s="46"/>
      <c r="E336" s="62"/>
      <c r="F336" s="22"/>
      <c r="G336" s="62"/>
      <c r="H336" s="22"/>
      <c r="I336" s="62"/>
      <c r="J336" s="22"/>
      <c r="K336" s="62"/>
      <c r="L336" s="62"/>
      <c r="M336" s="62"/>
      <c r="N336" s="62"/>
      <c r="O336" s="22"/>
      <c r="P336" s="22"/>
      <c r="Q336" s="22"/>
      <c r="R336" s="62"/>
      <c r="S336" s="22"/>
    </row>
    <row r="337" spans="1:19" ht="21">
      <c r="A337" s="62"/>
      <c r="B337" s="22"/>
      <c r="C337" s="22"/>
      <c r="D337" s="46"/>
      <c r="E337" s="62"/>
      <c r="F337" s="22"/>
      <c r="G337" s="62"/>
      <c r="H337" s="22"/>
      <c r="I337" s="62"/>
      <c r="J337" s="22"/>
      <c r="K337" s="62"/>
      <c r="L337" s="62"/>
      <c r="M337" s="62"/>
      <c r="N337" s="62"/>
      <c r="O337" s="22"/>
      <c r="P337" s="22"/>
      <c r="Q337" s="22"/>
      <c r="R337" s="62"/>
      <c r="S337" s="22"/>
    </row>
    <row r="338" spans="1:19" ht="21">
      <c r="A338" s="1"/>
      <c r="B338" s="1"/>
      <c r="C338" s="1"/>
      <c r="D338" s="1"/>
      <c r="E338" s="18">
        <v>19</v>
      </c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21">
      <c r="A339" s="65" t="s">
        <v>0</v>
      </c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</row>
    <row r="340" spans="1:19" ht="21">
      <c r="A340" s="65" t="s">
        <v>392</v>
      </c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</row>
    <row r="341" spans="1:19" ht="21">
      <c r="A341" s="66" t="s">
        <v>1</v>
      </c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</row>
    <row r="342" spans="1:19" ht="21">
      <c r="A342" s="67" t="s">
        <v>2</v>
      </c>
      <c r="B342" s="138"/>
      <c r="C342" s="138"/>
      <c r="D342" s="139"/>
      <c r="E342" s="2" t="s">
        <v>6</v>
      </c>
      <c r="F342" s="67" t="s">
        <v>4</v>
      </c>
      <c r="G342" s="139"/>
      <c r="H342" s="67" t="s">
        <v>6</v>
      </c>
      <c r="I342" s="138"/>
      <c r="J342" s="138"/>
      <c r="K342" s="139"/>
      <c r="L342" s="3" t="s">
        <v>4</v>
      </c>
      <c r="M342" s="4"/>
      <c r="N342" s="5"/>
      <c r="O342" s="67" t="s">
        <v>3</v>
      </c>
      <c r="P342" s="138"/>
      <c r="Q342" s="138"/>
      <c r="R342" s="138"/>
      <c r="S342" s="139"/>
    </row>
    <row r="343" spans="1:19" ht="21">
      <c r="A343" s="78"/>
      <c r="B343" s="140"/>
      <c r="C343" s="140"/>
      <c r="D343" s="141"/>
      <c r="E343" s="6" t="s">
        <v>30</v>
      </c>
      <c r="F343" s="78" t="s">
        <v>5</v>
      </c>
      <c r="G343" s="141"/>
      <c r="H343" s="78" t="s">
        <v>7</v>
      </c>
      <c r="I343" s="140"/>
      <c r="J343" s="140"/>
      <c r="K343" s="141"/>
      <c r="L343" s="7" t="s">
        <v>26</v>
      </c>
      <c r="M343" s="8"/>
      <c r="N343" s="9"/>
      <c r="O343" s="78"/>
      <c r="P343" s="140"/>
      <c r="Q343" s="140"/>
      <c r="R343" s="140"/>
      <c r="S343" s="141"/>
    </row>
    <row r="344" spans="1:19" ht="21">
      <c r="A344" s="81" t="s">
        <v>155</v>
      </c>
      <c r="B344" s="138"/>
      <c r="C344" s="138"/>
      <c r="D344" s="139"/>
      <c r="E344" s="2"/>
      <c r="F344" s="67"/>
      <c r="G344" s="139"/>
      <c r="H344" s="67"/>
      <c r="I344" s="138"/>
      <c r="J344" s="138"/>
      <c r="K344" s="139"/>
      <c r="L344" s="67"/>
      <c r="M344" s="138"/>
      <c r="N344" s="139"/>
      <c r="O344" s="67" t="s">
        <v>33</v>
      </c>
      <c r="P344" s="138"/>
      <c r="Q344" s="138"/>
      <c r="R344" s="138"/>
      <c r="S344" s="139"/>
    </row>
    <row r="345" spans="1:19" ht="21">
      <c r="A345" s="85" t="s">
        <v>245</v>
      </c>
      <c r="B345" s="134"/>
      <c r="C345" s="134"/>
      <c r="D345" s="137"/>
      <c r="E345" s="10">
        <v>6</v>
      </c>
      <c r="F345" s="73">
        <v>6.12</v>
      </c>
      <c r="G345" s="137"/>
      <c r="H345" s="103">
        <f>D365+D368+D371+D374+D386+D389</f>
        <v>393800</v>
      </c>
      <c r="I345" s="134"/>
      <c r="J345" s="134"/>
      <c r="K345" s="137"/>
      <c r="L345" s="106">
        <v>28.24</v>
      </c>
      <c r="M345" s="134"/>
      <c r="N345" s="137"/>
      <c r="O345" s="73"/>
      <c r="P345" s="134"/>
      <c r="Q345" s="134"/>
      <c r="R345" s="134"/>
      <c r="S345" s="137"/>
    </row>
    <row r="346" spans="1:19" ht="21">
      <c r="A346" s="85" t="s">
        <v>246</v>
      </c>
      <c r="B346" s="134"/>
      <c r="C346" s="134"/>
      <c r="D346" s="137"/>
      <c r="E346" s="11"/>
      <c r="F346" s="73"/>
      <c r="G346" s="137"/>
      <c r="H346" s="75"/>
      <c r="I346" s="134"/>
      <c r="J346" s="134"/>
      <c r="K346" s="137"/>
      <c r="L346" s="106"/>
      <c r="M346" s="134"/>
      <c r="N346" s="137"/>
      <c r="O346" s="73"/>
      <c r="P346" s="134"/>
      <c r="Q346" s="134"/>
      <c r="R346" s="134"/>
      <c r="S346" s="137"/>
    </row>
    <row r="347" spans="1:19" ht="21">
      <c r="A347" s="94"/>
      <c r="B347" s="140"/>
      <c r="C347" s="140"/>
      <c r="D347" s="141"/>
      <c r="E347" s="12"/>
      <c r="F347" s="78"/>
      <c r="G347" s="141"/>
      <c r="H347" s="97"/>
      <c r="I347" s="140"/>
      <c r="J347" s="140"/>
      <c r="K347" s="141"/>
      <c r="L347" s="100"/>
      <c r="M347" s="140"/>
      <c r="N347" s="141"/>
      <c r="O347" s="78"/>
      <c r="P347" s="140"/>
      <c r="Q347" s="140"/>
      <c r="R347" s="140"/>
      <c r="S347" s="141"/>
    </row>
    <row r="348" spans="1:19" ht="21">
      <c r="A348" s="70" t="s">
        <v>28</v>
      </c>
      <c r="B348" s="135"/>
      <c r="C348" s="135"/>
      <c r="D348" s="136"/>
      <c r="E348" s="13">
        <f>E345</f>
        <v>6</v>
      </c>
      <c r="F348" s="70">
        <f>F345</f>
        <v>6.12</v>
      </c>
      <c r="G348" s="136"/>
      <c r="H348" s="88">
        <f>H345</f>
        <v>393800</v>
      </c>
      <c r="I348" s="135"/>
      <c r="J348" s="135"/>
      <c r="K348" s="136"/>
      <c r="L348" s="91">
        <f>L345</f>
        <v>28.24</v>
      </c>
      <c r="M348" s="135"/>
      <c r="N348" s="136"/>
      <c r="O348" s="70"/>
      <c r="P348" s="135"/>
      <c r="Q348" s="135"/>
      <c r="R348" s="135"/>
      <c r="S348" s="136"/>
    </row>
    <row r="349" spans="1:19" ht="21">
      <c r="A349" s="62"/>
      <c r="B349" s="62"/>
      <c r="C349" s="62"/>
      <c r="D349" s="62"/>
      <c r="E349" s="62"/>
      <c r="F349" s="62"/>
      <c r="G349" s="62"/>
      <c r="H349" s="47"/>
      <c r="I349" s="62"/>
      <c r="J349" s="62"/>
      <c r="K349" s="62"/>
      <c r="L349" s="64"/>
      <c r="M349" s="62"/>
      <c r="N349" s="62"/>
      <c r="O349" s="62"/>
      <c r="P349" s="62"/>
      <c r="Q349" s="62"/>
      <c r="R349" s="62"/>
      <c r="S349" s="62"/>
    </row>
    <row r="350" spans="1:19" ht="21">
      <c r="A350" s="62"/>
      <c r="B350" s="62"/>
      <c r="C350" s="62"/>
      <c r="D350" s="62"/>
      <c r="E350" s="62"/>
      <c r="F350" s="62"/>
      <c r="G350" s="62"/>
      <c r="H350" s="47"/>
      <c r="I350" s="62"/>
      <c r="J350" s="62"/>
      <c r="K350" s="62"/>
      <c r="L350" s="64"/>
      <c r="M350" s="62"/>
      <c r="N350" s="62"/>
      <c r="O350" s="62"/>
      <c r="P350" s="62"/>
      <c r="Q350" s="62"/>
      <c r="R350" s="62"/>
      <c r="S350" s="62"/>
    </row>
    <row r="351" spans="1:19" ht="21">
      <c r="A351" s="62"/>
      <c r="B351" s="62"/>
      <c r="C351" s="62"/>
      <c r="D351" s="62"/>
      <c r="E351" s="62"/>
      <c r="F351" s="62"/>
      <c r="G351" s="62"/>
      <c r="H351" s="47"/>
      <c r="I351" s="62"/>
      <c r="J351" s="62"/>
      <c r="K351" s="62"/>
      <c r="L351" s="64"/>
      <c r="M351" s="62"/>
      <c r="N351" s="62"/>
      <c r="O351" s="62"/>
      <c r="P351" s="62"/>
      <c r="Q351" s="62"/>
      <c r="R351" s="62"/>
      <c r="S351" s="62"/>
    </row>
    <row r="352" spans="1:19" ht="21">
      <c r="A352" s="62"/>
      <c r="B352" s="62"/>
      <c r="C352" s="62"/>
      <c r="D352" s="62"/>
      <c r="E352" s="62"/>
      <c r="F352" s="62"/>
      <c r="G352" s="62"/>
      <c r="H352" s="47"/>
      <c r="I352" s="62"/>
      <c r="J352" s="62"/>
      <c r="K352" s="62"/>
      <c r="L352" s="64"/>
      <c r="M352" s="62"/>
      <c r="N352" s="62"/>
      <c r="O352" s="62"/>
      <c r="P352" s="62"/>
      <c r="Q352" s="62"/>
      <c r="R352" s="62"/>
      <c r="S352" s="62"/>
    </row>
    <row r="353" spans="1:19" ht="21">
      <c r="A353" s="62"/>
      <c r="B353" s="62"/>
      <c r="C353" s="62"/>
      <c r="D353" s="62"/>
      <c r="E353" s="62"/>
      <c r="F353" s="62"/>
      <c r="G353" s="62"/>
      <c r="H353" s="47"/>
      <c r="I353" s="62"/>
      <c r="J353" s="62"/>
      <c r="K353" s="62"/>
      <c r="L353" s="64"/>
      <c r="M353" s="62"/>
      <c r="N353" s="62"/>
      <c r="O353" s="62"/>
      <c r="P353" s="62"/>
      <c r="Q353" s="62"/>
      <c r="R353" s="62"/>
      <c r="S353" s="62"/>
    </row>
    <row r="354" spans="1:19" ht="21">
      <c r="A354" s="62"/>
      <c r="B354" s="62"/>
      <c r="C354" s="62"/>
      <c r="D354" s="62"/>
      <c r="E354" s="62"/>
      <c r="F354" s="62"/>
      <c r="G354" s="62"/>
      <c r="H354" s="47"/>
      <c r="I354" s="62"/>
      <c r="J354" s="62"/>
      <c r="K354" s="62"/>
      <c r="L354" s="64"/>
      <c r="M354" s="62"/>
      <c r="N354" s="62"/>
      <c r="O354" s="62"/>
      <c r="P354" s="62"/>
      <c r="Q354" s="62"/>
      <c r="R354" s="62"/>
      <c r="S354" s="62"/>
    </row>
    <row r="355" spans="1:19" ht="21">
      <c r="A355" s="62"/>
      <c r="B355" s="62"/>
      <c r="C355" s="62"/>
      <c r="D355" s="62"/>
      <c r="E355" s="62"/>
      <c r="F355" s="62"/>
      <c r="G355" s="62"/>
      <c r="H355" s="47"/>
      <c r="I355" s="62"/>
      <c r="J355" s="62"/>
      <c r="K355" s="62"/>
      <c r="L355" s="64"/>
      <c r="M355" s="62"/>
      <c r="N355" s="62"/>
      <c r="O355" s="62"/>
      <c r="P355" s="62"/>
      <c r="Q355" s="62"/>
      <c r="R355" s="62"/>
      <c r="S355" s="62"/>
    </row>
    <row r="356" spans="1:19" ht="21">
      <c r="A356" s="62"/>
      <c r="B356" s="62"/>
      <c r="C356" s="62"/>
      <c r="D356" s="62"/>
      <c r="E356" s="62"/>
      <c r="F356" s="62"/>
      <c r="G356" s="62"/>
      <c r="H356" s="47"/>
      <c r="I356" s="62"/>
      <c r="J356" s="62"/>
      <c r="K356" s="62"/>
      <c r="L356" s="64"/>
      <c r="M356" s="62"/>
      <c r="N356" s="62"/>
      <c r="O356" s="62"/>
      <c r="P356" s="62"/>
      <c r="Q356" s="62"/>
      <c r="R356" s="62"/>
      <c r="S356" s="62"/>
    </row>
    <row r="357" spans="1:19" ht="21">
      <c r="A357" s="62"/>
      <c r="B357" s="62"/>
      <c r="C357" s="62"/>
      <c r="D357" s="62"/>
      <c r="E357" s="62"/>
      <c r="F357" s="62"/>
      <c r="G357" s="62"/>
      <c r="H357" s="47"/>
      <c r="I357" s="62"/>
      <c r="J357" s="62"/>
      <c r="K357" s="62"/>
      <c r="L357" s="64"/>
      <c r="M357" s="62"/>
      <c r="N357" s="62"/>
      <c r="O357" s="62"/>
      <c r="P357" s="62"/>
      <c r="Q357" s="62"/>
      <c r="R357" s="62"/>
      <c r="S357" s="62"/>
    </row>
    <row r="358" spans="1:19" ht="21">
      <c r="A358" s="62"/>
      <c r="B358" s="62"/>
      <c r="C358" s="62"/>
      <c r="D358" s="62"/>
      <c r="E358" s="62"/>
      <c r="F358" s="62"/>
      <c r="G358" s="62"/>
      <c r="H358" s="47"/>
      <c r="I358" s="62"/>
      <c r="J358" s="62"/>
      <c r="K358" s="62"/>
      <c r="L358" s="64"/>
      <c r="M358" s="62"/>
      <c r="N358" s="62"/>
      <c r="O358" s="62"/>
      <c r="P358" s="62"/>
      <c r="Q358" s="62"/>
      <c r="R358" s="62"/>
      <c r="S358" s="62"/>
    </row>
    <row r="359" spans="1:19" ht="21">
      <c r="A359" s="1"/>
      <c r="B359" s="1"/>
      <c r="C359" s="1"/>
      <c r="D359" s="1"/>
      <c r="E359" s="18">
        <v>20</v>
      </c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21">
      <c r="A360" s="65" t="s">
        <v>8</v>
      </c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</row>
    <row r="361" spans="1:19" ht="21">
      <c r="A361" s="65" t="s">
        <v>392</v>
      </c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</row>
    <row r="362" spans="1:19" ht="21">
      <c r="A362" s="66" t="s">
        <v>1</v>
      </c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</row>
    <row r="363" spans="1:19" ht="21">
      <c r="A363" s="2" t="s">
        <v>9</v>
      </c>
      <c r="B363" s="2" t="s">
        <v>10</v>
      </c>
      <c r="C363" s="2" t="s">
        <v>11</v>
      </c>
      <c r="D363" s="2" t="s">
        <v>7</v>
      </c>
      <c r="E363" s="2" t="s">
        <v>12</v>
      </c>
      <c r="F363" s="2" t="s">
        <v>29</v>
      </c>
      <c r="G363" s="70" t="s">
        <v>393</v>
      </c>
      <c r="H363" s="135"/>
      <c r="I363" s="136"/>
      <c r="J363" s="70" t="s">
        <v>394</v>
      </c>
      <c r="K363" s="135"/>
      <c r="L363" s="135"/>
      <c r="M363" s="135"/>
      <c r="N363" s="135"/>
      <c r="O363" s="135"/>
      <c r="P363" s="135"/>
      <c r="Q363" s="135"/>
      <c r="R363" s="135"/>
      <c r="S363" s="136"/>
    </row>
    <row r="364" spans="1:19" ht="21">
      <c r="A364" s="6"/>
      <c r="B364" s="6"/>
      <c r="C364" s="6"/>
      <c r="D364" s="6"/>
      <c r="E364" s="6" t="s">
        <v>13</v>
      </c>
      <c r="F364" s="6" t="s">
        <v>13</v>
      </c>
      <c r="G364" s="13" t="s">
        <v>14</v>
      </c>
      <c r="H364" s="13" t="s">
        <v>15</v>
      </c>
      <c r="I364" s="13" t="s">
        <v>16</v>
      </c>
      <c r="J364" s="13" t="s">
        <v>17</v>
      </c>
      <c r="K364" s="13" t="s">
        <v>18</v>
      </c>
      <c r="L364" s="13" t="s">
        <v>19</v>
      </c>
      <c r="M364" s="13" t="s">
        <v>20</v>
      </c>
      <c r="N364" s="13" t="s">
        <v>21</v>
      </c>
      <c r="O364" s="13" t="s">
        <v>22</v>
      </c>
      <c r="P364" s="57"/>
      <c r="Q364" s="14" t="s">
        <v>23</v>
      </c>
      <c r="R364" s="14" t="s">
        <v>24</v>
      </c>
      <c r="S364" s="15" t="s">
        <v>25</v>
      </c>
    </row>
    <row r="365" spans="1:19" ht="21">
      <c r="A365" s="2">
        <v>1</v>
      </c>
      <c r="B365" s="16" t="s">
        <v>249</v>
      </c>
      <c r="C365" s="16" t="s">
        <v>201</v>
      </c>
      <c r="D365" s="17">
        <v>5000</v>
      </c>
      <c r="E365" s="2" t="s">
        <v>34</v>
      </c>
      <c r="F365" s="2" t="s">
        <v>33</v>
      </c>
      <c r="G365" s="2" t="s">
        <v>31</v>
      </c>
      <c r="H365" s="2" t="s">
        <v>31</v>
      </c>
      <c r="I365" s="2" t="s">
        <v>31</v>
      </c>
      <c r="J365" s="2" t="s">
        <v>31</v>
      </c>
      <c r="K365" s="2" t="s">
        <v>31</v>
      </c>
      <c r="L365" s="2" t="s">
        <v>31</v>
      </c>
      <c r="M365" s="2" t="s">
        <v>31</v>
      </c>
      <c r="N365" s="2" t="s">
        <v>31</v>
      </c>
      <c r="O365" s="2" t="s">
        <v>31</v>
      </c>
      <c r="P365" s="1"/>
      <c r="Q365" s="2" t="s">
        <v>31</v>
      </c>
      <c r="R365" s="2" t="s">
        <v>31</v>
      </c>
      <c r="S365" s="2" t="s">
        <v>31</v>
      </c>
    </row>
    <row r="366" spans="1:19" ht="21">
      <c r="A366" s="10"/>
      <c r="B366" s="32">
        <v>2559</v>
      </c>
      <c r="C366" s="11" t="s">
        <v>202</v>
      </c>
      <c r="D366" s="26"/>
      <c r="E366" s="10"/>
      <c r="F366" s="11"/>
      <c r="G366" s="10"/>
      <c r="H366" s="11"/>
      <c r="I366" s="10"/>
      <c r="J366" s="11"/>
      <c r="K366" s="10"/>
      <c r="L366" s="10"/>
      <c r="M366" s="10"/>
      <c r="N366" s="10"/>
      <c r="O366" s="11"/>
      <c r="P366" s="1"/>
      <c r="Q366" s="11"/>
      <c r="R366" s="10"/>
      <c r="S366" s="11"/>
    </row>
    <row r="367" spans="1:19" ht="21">
      <c r="A367" s="6"/>
      <c r="B367" s="12"/>
      <c r="C367" s="27">
        <v>2559</v>
      </c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"/>
      <c r="Q367" s="12"/>
      <c r="R367" s="12"/>
      <c r="S367" s="12"/>
    </row>
    <row r="368" spans="1:19" ht="21">
      <c r="A368" s="2">
        <v>2</v>
      </c>
      <c r="B368" s="16" t="s">
        <v>250</v>
      </c>
      <c r="C368" s="16" t="s">
        <v>201</v>
      </c>
      <c r="D368" s="17">
        <v>10000</v>
      </c>
      <c r="E368" s="2" t="s">
        <v>34</v>
      </c>
      <c r="F368" s="2" t="s">
        <v>33</v>
      </c>
      <c r="G368" s="2" t="s">
        <v>31</v>
      </c>
      <c r="H368" s="2" t="s">
        <v>31</v>
      </c>
      <c r="I368" s="2" t="s">
        <v>31</v>
      </c>
      <c r="J368" s="2" t="s">
        <v>31</v>
      </c>
      <c r="K368" s="2" t="s">
        <v>31</v>
      </c>
      <c r="L368" s="2" t="s">
        <v>31</v>
      </c>
      <c r="M368" s="2" t="s">
        <v>31</v>
      </c>
      <c r="N368" s="2" t="s">
        <v>31</v>
      </c>
      <c r="O368" s="2" t="s">
        <v>31</v>
      </c>
      <c r="P368" s="1"/>
      <c r="Q368" s="2" t="s">
        <v>31</v>
      </c>
      <c r="R368" s="2" t="s">
        <v>31</v>
      </c>
      <c r="S368" s="2" t="s">
        <v>31</v>
      </c>
    </row>
    <row r="369" spans="1:19" ht="21">
      <c r="A369" s="10"/>
      <c r="B369" s="11" t="s">
        <v>204</v>
      </c>
      <c r="C369" s="11" t="s">
        <v>203</v>
      </c>
      <c r="D369" s="26"/>
      <c r="E369" s="10"/>
      <c r="F369" s="11"/>
      <c r="G369" s="10"/>
      <c r="H369" s="11"/>
      <c r="I369" s="10"/>
      <c r="J369" s="11"/>
      <c r="K369" s="10"/>
      <c r="L369" s="10"/>
      <c r="M369" s="10"/>
      <c r="N369" s="10"/>
      <c r="O369" s="11"/>
      <c r="P369" s="1"/>
      <c r="Q369" s="11"/>
      <c r="R369" s="10"/>
      <c r="S369" s="11"/>
    </row>
    <row r="370" spans="1:19" ht="21">
      <c r="A370" s="6"/>
      <c r="B370" s="12"/>
      <c r="C370" s="27" t="s">
        <v>204</v>
      </c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"/>
      <c r="Q370" s="12"/>
      <c r="R370" s="12"/>
      <c r="S370" s="12"/>
    </row>
    <row r="371" spans="1:19" ht="21">
      <c r="A371" s="2">
        <v>3</v>
      </c>
      <c r="B371" s="16" t="s">
        <v>247</v>
      </c>
      <c r="C371" s="16" t="s">
        <v>78</v>
      </c>
      <c r="D371" s="17">
        <v>15000</v>
      </c>
      <c r="E371" s="2" t="s">
        <v>59</v>
      </c>
      <c r="F371" s="2" t="s">
        <v>33</v>
      </c>
      <c r="G371" s="2"/>
      <c r="H371" s="2" t="s">
        <v>31</v>
      </c>
      <c r="I371" s="2" t="s">
        <v>31</v>
      </c>
      <c r="J371" s="2" t="s">
        <v>31</v>
      </c>
      <c r="K371" s="2" t="s">
        <v>31</v>
      </c>
      <c r="L371" s="2"/>
      <c r="M371" s="2"/>
      <c r="N371" s="2"/>
      <c r="O371" s="16"/>
      <c r="P371" s="1"/>
      <c r="Q371" s="16"/>
      <c r="R371" s="2"/>
      <c r="S371" s="16"/>
    </row>
    <row r="372" spans="1:19" ht="21">
      <c r="A372" s="10"/>
      <c r="B372" s="11" t="s">
        <v>248</v>
      </c>
      <c r="C372" s="11" t="s">
        <v>200</v>
      </c>
      <c r="D372" s="26"/>
      <c r="E372" s="10" t="s">
        <v>337</v>
      </c>
      <c r="F372" s="11"/>
      <c r="G372" s="10"/>
      <c r="H372" s="11"/>
      <c r="I372" s="10"/>
      <c r="J372" s="11"/>
      <c r="K372" s="10"/>
      <c r="L372" s="10"/>
      <c r="M372" s="10"/>
      <c r="N372" s="10"/>
      <c r="O372" s="11"/>
      <c r="P372" s="1"/>
      <c r="Q372" s="11"/>
      <c r="R372" s="10"/>
      <c r="S372" s="11"/>
    </row>
    <row r="373" spans="1:19" ht="21">
      <c r="A373" s="10"/>
      <c r="B373" s="11"/>
      <c r="C373" s="11"/>
      <c r="D373" s="11"/>
      <c r="E373" s="10" t="s">
        <v>338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"/>
      <c r="Q373" s="11"/>
      <c r="R373" s="11"/>
      <c r="S373" s="11"/>
    </row>
    <row r="374" spans="1:19" ht="21">
      <c r="A374" s="2">
        <v>4</v>
      </c>
      <c r="B374" s="16" t="s">
        <v>369</v>
      </c>
      <c r="C374" s="16" t="s">
        <v>201</v>
      </c>
      <c r="D374" s="17">
        <v>10000</v>
      </c>
      <c r="E374" s="2" t="s">
        <v>59</v>
      </c>
      <c r="F374" s="2" t="s">
        <v>33</v>
      </c>
      <c r="G374" s="2" t="s">
        <v>31</v>
      </c>
      <c r="H374" s="2" t="s">
        <v>31</v>
      </c>
      <c r="I374" s="2" t="s">
        <v>31</v>
      </c>
      <c r="J374" s="2" t="s">
        <v>31</v>
      </c>
      <c r="K374" s="2" t="s">
        <v>31</v>
      </c>
      <c r="L374" s="2" t="s">
        <v>31</v>
      </c>
      <c r="M374" s="2" t="s">
        <v>31</v>
      </c>
      <c r="N374" s="2" t="s">
        <v>31</v>
      </c>
      <c r="O374" s="2" t="s">
        <v>31</v>
      </c>
      <c r="P374" s="4"/>
      <c r="Q374" s="2" t="s">
        <v>31</v>
      </c>
      <c r="R374" s="2" t="s">
        <v>31</v>
      </c>
      <c r="S374" s="2" t="s">
        <v>31</v>
      </c>
    </row>
    <row r="375" spans="1:19" ht="21">
      <c r="A375" s="10"/>
      <c r="B375" s="32" t="s">
        <v>370</v>
      </c>
      <c r="C375" s="11" t="s">
        <v>371</v>
      </c>
      <c r="D375" s="26"/>
      <c r="E375" s="10"/>
      <c r="F375" s="11"/>
      <c r="G375" s="10"/>
      <c r="H375" s="11"/>
      <c r="I375" s="10"/>
      <c r="J375" s="11"/>
      <c r="K375" s="10"/>
      <c r="L375" s="10"/>
      <c r="M375" s="10"/>
      <c r="N375" s="10"/>
      <c r="O375" s="11"/>
      <c r="P375" s="22"/>
      <c r="Q375" s="11"/>
      <c r="R375" s="10"/>
      <c r="S375" s="11"/>
    </row>
    <row r="376" spans="1:19" ht="21">
      <c r="A376" s="6"/>
      <c r="B376" s="12"/>
      <c r="C376" s="27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8"/>
      <c r="Q376" s="12"/>
      <c r="R376" s="12"/>
      <c r="S376" s="12"/>
    </row>
    <row r="377" spans="1:19" ht="21">
      <c r="A377" s="62"/>
      <c r="B377" s="22"/>
      <c r="C377" s="60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</row>
    <row r="378" spans="1:19" ht="21">
      <c r="A378" s="62"/>
      <c r="B378" s="22"/>
      <c r="C378" s="60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</row>
    <row r="379" spans="1:19" ht="21">
      <c r="A379" s="62"/>
      <c r="B379" s="22"/>
      <c r="C379" s="60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</row>
    <row r="380" spans="1:19" ht="21">
      <c r="A380" s="1"/>
      <c r="B380" s="1"/>
      <c r="C380" s="1"/>
      <c r="D380" s="1"/>
      <c r="E380" s="18">
        <v>21</v>
      </c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21">
      <c r="A381" s="65" t="s">
        <v>8</v>
      </c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</row>
    <row r="382" spans="1:19" ht="21">
      <c r="A382" s="65" t="s">
        <v>392</v>
      </c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</row>
    <row r="383" spans="1:19" ht="21">
      <c r="A383" s="66" t="s">
        <v>1</v>
      </c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</row>
    <row r="384" spans="1:19" ht="21">
      <c r="A384" s="2" t="s">
        <v>9</v>
      </c>
      <c r="B384" s="2" t="s">
        <v>10</v>
      </c>
      <c r="C384" s="2" t="s">
        <v>11</v>
      </c>
      <c r="D384" s="2" t="s">
        <v>7</v>
      </c>
      <c r="E384" s="2" t="s">
        <v>12</v>
      </c>
      <c r="F384" s="2" t="s">
        <v>29</v>
      </c>
      <c r="G384" s="70" t="s">
        <v>393</v>
      </c>
      <c r="H384" s="135"/>
      <c r="I384" s="136"/>
      <c r="J384" s="70" t="s">
        <v>394</v>
      </c>
      <c r="K384" s="135"/>
      <c r="L384" s="135"/>
      <c r="M384" s="135"/>
      <c r="N384" s="135"/>
      <c r="O384" s="135"/>
      <c r="P384" s="135"/>
      <c r="Q384" s="135"/>
      <c r="R384" s="135"/>
      <c r="S384" s="136"/>
    </row>
    <row r="385" spans="1:19" ht="21">
      <c r="A385" s="6"/>
      <c r="B385" s="6"/>
      <c r="C385" s="6"/>
      <c r="D385" s="6"/>
      <c r="E385" s="6" t="s">
        <v>13</v>
      </c>
      <c r="F385" s="6" t="s">
        <v>13</v>
      </c>
      <c r="G385" s="13" t="s">
        <v>14</v>
      </c>
      <c r="H385" s="13" t="s">
        <v>15</v>
      </c>
      <c r="I385" s="13" t="s">
        <v>16</v>
      </c>
      <c r="J385" s="13" t="s">
        <v>17</v>
      </c>
      <c r="K385" s="13" t="s">
        <v>18</v>
      </c>
      <c r="L385" s="13" t="s">
        <v>19</v>
      </c>
      <c r="M385" s="13" t="s">
        <v>20</v>
      </c>
      <c r="N385" s="13" t="s">
        <v>21</v>
      </c>
      <c r="O385" s="13" t="s">
        <v>22</v>
      </c>
      <c r="P385" s="57"/>
      <c r="Q385" s="14" t="s">
        <v>23</v>
      </c>
      <c r="R385" s="14" t="s">
        <v>24</v>
      </c>
      <c r="S385" s="15" t="s">
        <v>25</v>
      </c>
    </row>
    <row r="386" spans="1:19" ht="21">
      <c r="A386" s="2">
        <v>5</v>
      </c>
      <c r="B386" s="16" t="s">
        <v>74</v>
      </c>
      <c r="C386" s="43" t="s">
        <v>75</v>
      </c>
      <c r="D386" s="17">
        <v>186000</v>
      </c>
      <c r="E386" s="10" t="s">
        <v>98</v>
      </c>
      <c r="F386" s="2" t="s">
        <v>33</v>
      </c>
      <c r="G386" s="2" t="s">
        <v>31</v>
      </c>
      <c r="H386" s="2" t="s">
        <v>31</v>
      </c>
      <c r="I386" s="2" t="s">
        <v>31</v>
      </c>
      <c r="J386" s="2" t="s">
        <v>31</v>
      </c>
      <c r="K386" s="2" t="s">
        <v>31</v>
      </c>
      <c r="L386" s="2" t="s">
        <v>31</v>
      </c>
      <c r="M386" s="2" t="s">
        <v>31</v>
      </c>
      <c r="N386" s="2" t="s">
        <v>31</v>
      </c>
      <c r="O386" s="2" t="s">
        <v>31</v>
      </c>
      <c r="P386" s="1"/>
      <c r="Q386" s="2" t="s">
        <v>31</v>
      </c>
      <c r="R386" s="2" t="s">
        <v>31</v>
      </c>
      <c r="S386" s="2" t="s">
        <v>31</v>
      </c>
    </row>
    <row r="387" spans="1:19" ht="21">
      <c r="A387" s="10"/>
      <c r="B387" s="11"/>
      <c r="C387" s="11" t="s">
        <v>76</v>
      </c>
      <c r="D387" s="26"/>
      <c r="E387" s="10" t="s">
        <v>79</v>
      </c>
      <c r="F387" s="11"/>
      <c r="G387" s="10"/>
      <c r="H387" s="11"/>
      <c r="I387" s="10"/>
      <c r="J387" s="11"/>
      <c r="K387" s="10"/>
      <c r="L387" s="10"/>
      <c r="M387" s="10"/>
      <c r="N387" s="10"/>
      <c r="O387" s="11"/>
      <c r="P387" s="1"/>
      <c r="Q387" s="11"/>
      <c r="R387" s="10"/>
      <c r="S387" s="11"/>
    </row>
    <row r="388" spans="1:19" ht="21">
      <c r="A388" s="6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"/>
      <c r="Q388" s="12"/>
      <c r="R388" s="12"/>
      <c r="S388" s="12"/>
    </row>
    <row r="389" spans="1:19" ht="21">
      <c r="A389" s="2">
        <v>6</v>
      </c>
      <c r="B389" s="16" t="s">
        <v>401</v>
      </c>
      <c r="C389" s="43" t="s">
        <v>32</v>
      </c>
      <c r="D389" s="17">
        <v>167800</v>
      </c>
      <c r="E389" s="10" t="s">
        <v>34</v>
      </c>
      <c r="F389" s="2" t="s">
        <v>33</v>
      </c>
      <c r="G389" s="2" t="s">
        <v>31</v>
      </c>
      <c r="H389" s="2" t="s">
        <v>31</v>
      </c>
      <c r="I389" s="2" t="s">
        <v>31</v>
      </c>
      <c r="J389" s="2" t="s">
        <v>31</v>
      </c>
      <c r="K389" s="2" t="s">
        <v>31</v>
      </c>
      <c r="L389" s="2" t="s">
        <v>31</v>
      </c>
      <c r="M389" s="2" t="s">
        <v>31</v>
      </c>
      <c r="N389" s="2" t="s">
        <v>31</v>
      </c>
      <c r="O389" s="2" t="s">
        <v>31</v>
      </c>
      <c r="P389" s="1"/>
      <c r="Q389" s="2" t="s">
        <v>31</v>
      </c>
      <c r="R389" s="2" t="s">
        <v>31</v>
      </c>
      <c r="S389" s="2" t="s">
        <v>31</v>
      </c>
    </row>
    <row r="390" spans="1:19" ht="21">
      <c r="A390" s="10"/>
      <c r="B390" s="11" t="s">
        <v>402</v>
      </c>
      <c r="C390" s="11" t="s">
        <v>403</v>
      </c>
      <c r="D390" s="26"/>
      <c r="E390" s="10"/>
      <c r="F390" s="11"/>
      <c r="G390" s="10"/>
      <c r="H390" s="11"/>
      <c r="I390" s="10"/>
      <c r="J390" s="11"/>
      <c r="K390" s="10"/>
      <c r="L390" s="10"/>
      <c r="M390" s="10"/>
      <c r="N390" s="10"/>
      <c r="O390" s="11"/>
      <c r="P390" s="1"/>
      <c r="Q390" s="11"/>
      <c r="R390" s="10"/>
      <c r="S390" s="11"/>
    </row>
    <row r="391" spans="1:19" ht="21">
      <c r="A391" s="6"/>
      <c r="B391" s="12"/>
      <c r="C391" s="12" t="s">
        <v>402</v>
      </c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"/>
      <c r="Q391" s="12"/>
      <c r="R391" s="12"/>
      <c r="S391" s="12"/>
    </row>
    <row r="392" spans="1:19" ht="21">
      <c r="A392" s="6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1"/>
      <c r="Q392" s="22"/>
      <c r="R392" s="22"/>
      <c r="S392" s="22"/>
    </row>
    <row r="393" spans="1:19" ht="21">
      <c r="A393" s="6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1"/>
      <c r="Q393" s="22"/>
      <c r="R393" s="22"/>
      <c r="S393" s="22"/>
    </row>
    <row r="394" spans="1:19" ht="21">
      <c r="A394" s="6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1"/>
      <c r="Q394" s="22"/>
      <c r="R394" s="22"/>
      <c r="S394" s="22"/>
    </row>
    <row r="395" spans="1:19" ht="21">
      <c r="A395" s="6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1"/>
      <c r="Q395" s="22"/>
      <c r="R395" s="22"/>
      <c r="S395" s="22"/>
    </row>
    <row r="396" spans="1:19" ht="21">
      <c r="A396" s="6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1"/>
      <c r="Q396" s="22"/>
      <c r="R396" s="22"/>
      <c r="S396" s="22"/>
    </row>
    <row r="397" spans="1:19" ht="21">
      <c r="A397" s="6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1"/>
      <c r="Q397" s="22"/>
      <c r="R397" s="22"/>
      <c r="S397" s="22"/>
    </row>
    <row r="398" spans="1:19" ht="21">
      <c r="A398" s="6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1"/>
      <c r="Q398" s="22"/>
      <c r="R398" s="22"/>
      <c r="S398" s="22"/>
    </row>
    <row r="402" spans="1:19" ht="21">
      <c r="A402" s="1"/>
      <c r="B402" s="1"/>
      <c r="C402" s="1"/>
      <c r="D402" s="1"/>
      <c r="E402" s="18">
        <v>22</v>
      </c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21">
      <c r="A403" s="65" t="s">
        <v>0</v>
      </c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</row>
    <row r="404" spans="1:19" ht="21">
      <c r="A404" s="65" t="s">
        <v>392</v>
      </c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</row>
    <row r="405" spans="1:19" ht="21">
      <c r="A405" s="66" t="s">
        <v>1</v>
      </c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</row>
    <row r="406" spans="1:19" ht="21">
      <c r="A406" s="67" t="s">
        <v>2</v>
      </c>
      <c r="B406" s="68"/>
      <c r="C406" s="68"/>
      <c r="D406" s="69"/>
      <c r="E406" s="2" t="s">
        <v>6</v>
      </c>
      <c r="F406" s="67" t="s">
        <v>4</v>
      </c>
      <c r="G406" s="69"/>
      <c r="H406" s="67" t="s">
        <v>6</v>
      </c>
      <c r="I406" s="68"/>
      <c r="J406" s="68"/>
      <c r="K406" s="69"/>
      <c r="L406" s="3" t="s">
        <v>4</v>
      </c>
      <c r="M406" s="4"/>
      <c r="N406" s="5"/>
      <c r="O406" s="67" t="s">
        <v>3</v>
      </c>
      <c r="P406" s="68"/>
      <c r="Q406" s="68"/>
      <c r="R406" s="68"/>
      <c r="S406" s="69"/>
    </row>
    <row r="407" spans="1:19" ht="21">
      <c r="A407" s="78"/>
      <c r="B407" s="79"/>
      <c r="C407" s="79"/>
      <c r="D407" s="80"/>
      <c r="E407" s="6" t="s">
        <v>30</v>
      </c>
      <c r="F407" s="78" t="s">
        <v>5</v>
      </c>
      <c r="G407" s="80"/>
      <c r="H407" s="78" t="s">
        <v>7</v>
      </c>
      <c r="I407" s="79"/>
      <c r="J407" s="79"/>
      <c r="K407" s="80"/>
      <c r="L407" s="7" t="s">
        <v>26</v>
      </c>
      <c r="M407" s="8"/>
      <c r="N407" s="9"/>
      <c r="O407" s="78"/>
      <c r="P407" s="79"/>
      <c r="Q407" s="79"/>
      <c r="R407" s="79"/>
      <c r="S407" s="80"/>
    </row>
    <row r="408" spans="1:19" ht="21">
      <c r="A408" s="81" t="s">
        <v>328</v>
      </c>
      <c r="B408" s="82"/>
      <c r="C408" s="82"/>
      <c r="D408" s="83"/>
      <c r="E408" s="2"/>
      <c r="F408" s="67"/>
      <c r="G408" s="69"/>
      <c r="H408" s="67"/>
      <c r="I408" s="68"/>
      <c r="J408" s="68"/>
      <c r="K408" s="69"/>
      <c r="L408" s="67"/>
      <c r="M408" s="68"/>
      <c r="N408" s="69"/>
      <c r="O408" s="142" t="s">
        <v>33</v>
      </c>
      <c r="P408" s="143"/>
      <c r="Q408" s="143"/>
      <c r="R408" s="143"/>
      <c r="S408" s="144"/>
    </row>
    <row r="409" spans="1:19" ht="21">
      <c r="A409" s="85" t="s">
        <v>368</v>
      </c>
      <c r="B409" s="86"/>
      <c r="C409" s="86"/>
      <c r="D409" s="87"/>
      <c r="E409" s="10">
        <v>1</v>
      </c>
      <c r="F409" s="73">
        <v>1.02</v>
      </c>
      <c r="G409" s="74"/>
      <c r="H409" s="125">
        <f>D432</f>
        <v>15000</v>
      </c>
      <c r="I409" s="126"/>
      <c r="J409" s="126"/>
      <c r="K409" s="127"/>
      <c r="L409" s="106">
        <v>1.07</v>
      </c>
      <c r="M409" s="107"/>
      <c r="N409" s="108"/>
      <c r="O409" s="145"/>
      <c r="P409" s="146"/>
      <c r="Q409" s="146"/>
      <c r="R409" s="146"/>
      <c r="S409" s="147"/>
    </row>
    <row r="410" spans="1:19" ht="21">
      <c r="A410" s="85" t="s">
        <v>329</v>
      </c>
      <c r="B410" s="86"/>
      <c r="C410" s="86"/>
      <c r="D410" s="87"/>
      <c r="E410" s="11"/>
      <c r="F410" s="73"/>
      <c r="G410" s="74"/>
      <c r="H410" s="119"/>
      <c r="I410" s="120"/>
      <c r="J410" s="120"/>
      <c r="K410" s="121"/>
      <c r="L410" s="106"/>
      <c r="M410" s="107"/>
      <c r="N410" s="108"/>
      <c r="O410" s="145"/>
      <c r="P410" s="146"/>
      <c r="Q410" s="146"/>
      <c r="R410" s="146"/>
      <c r="S410" s="147"/>
    </row>
    <row r="411" spans="1:19" ht="21">
      <c r="A411" s="94"/>
      <c r="B411" s="95"/>
      <c r="C411" s="95"/>
      <c r="D411" s="96"/>
      <c r="E411" s="12"/>
      <c r="F411" s="78"/>
      <c r="G411" s="80"/>
      <c r="H411" s="122"/>
      <c r="I411" s="123"/>
      <c r="J411" s="123"/>
      <c r="K411" s="124"/>
      <c r="L411" s="100"/>
      <c r="M411" s="101"/>
      <c r="N411" s="102"/>
      <c r="O411" s="148"/>
      <c r="P411" s="149"/>
      <c r="Q411" s="149"/>
      <c r="R411" s="149"/>
      <c r="S411" s="150"/>
    </row>
    <row r="412" spans="1:19" ht="21">
      <c r="A412" s="70" t="s">
        <v>28</v>
      </c>
      <c r="B412" s="71"/>
      <c r="C412" s="71"/>
      <c r="D412" s="72"/>
      <c r="E412" s="13">
        <f>E409</f>
        <v>1</v>
      </c>
      <c r="F412" s="70">
        <f>F409</f>
        <v>1.02</v>
      </c>
      <c r="G412" s="72"/>
      <c r="H412" s="116">
        <f>H409</f>
        <v>15000</v>
      </c>
      <c r="I412" s="117"/>
      <c r="J412" s="117"/>
      <c r="K412" s="118"/>
      <c r="L412" s="91">
        <f>L409</f>
        <v>1.07</v>
      </c>
      <c r="M412" s="92"/>
      <c r="N412" s="93"/>
      <c r="O412" s="70"/>
      <c r="P412" s="71"/>
      <c r="Q412" s="71"/>
      <c r="R412" s="71"/>
      <c r="S412" s="72"/>
    </row>
    <row r="413" spans="1:19" ht="21">
      <c r="A413" s="62"/>
      <c r="B413" s="62"/>
      <c r="C413" s="62"/>
      <c r="D413" s="62"/>
      <c r="E413" s="62"/>
      <c r="F413" s="62"/>
      <c r="G413" s="62"/>
      <c r="H413" s="47"/>
      <c r="I413" s="62"/>
      <c r="J413" s="62"/>
      <c r="K413" s="62"/>
      <c r="L413" s="64"/>
      <c r="M413" s="62"/>
      <c r="N413" s="62"/>
      <c r="O413" s="62"/>
      <c r="P413" s="62"/>
      <c r="Q413" s="62"/>
      <c r="R413" s="62"/>
      <c r="S413" s="62"/>
    </row>
    <row r="414" spans="1:19" ht="21">
      <c r="A414" s="62"/>
      <c r="B414" s="62"/>
      <c r="C414" s="62"/>
      <c r="D414" s="62"/>
      <c r="E414" s="62"/>
      <c r="F414" s="62"/>
      <c r="G414" s="62"/>
      <c r="H414" s="47"/>
      <c r="I414" s="62"/>
      <c r="J414" s="62"/>
      <c r="K414" s="62"/>
      <c r="L414" s="64"/>
      <c r="M414" s="62"/>
      <c r="N414" s="62"/>
      <c r="O414" s="62"/>
      <c r="P414" s="62"/>
      <c r="Q414" s="62"/>
      <c r="R414" s="62"/>
      <c r="S414" s="62"/>
    </row>
    <row r="415" spans="1:19" ht="21">
      <c r="A415" s="62"/>
      <c r="B415" s="62"/>
      <c r="C415" s="62"/>
      <c r="D415" s="62"/>
      <c r="E415" s="62"/>
      <c r="F415" s="62"/>
      <c r="G415" s="62"/>
      <c r="H415" s="47"/>
      <c r="I415" s="62"/>
      <c r="J415" s="62"/>
      <c r="K415" s="62"/>
      <c r="L415" s="64"/>
      <c r="M415" s="62"/>
      <c r="N415" s="62"/>
      <c r="O415" s="62"/>
      <c r="P415" s="62"/>
      <c r="Q415" s="62"/>
      <c r="R415" s="62"/>
      <c r="S415" s="62"/>
    </row>
    <row r="416" spans="1:19" ht="21">
      <c r="A416" s="62"/>
      <c r="B416" s="62"/>
      <c r="C416" s="62"/>
      <c r="D416" s="62"/>
      <c r="E416" s="62"/>
      <c r="F416" s="62"/>
      <c r="G416" s="62"/>
      <c r="H416" s="47"/>
      <c r="I416" s="62"/>
      <c r="J416" s="62"/>
      <c r="K416" s="62"/>
      <c r="L416" s="64"/>
      <c r="M416" s="62"/>
      <c r="N416" s="62"/>
      <c r="O416" s="62"/>
      <c r="P416" s="62"/>
      <c r="Q416" s="62"/>
      <c r="R416" s="62"/>
      <c r="S416" s="62"/>
    </row>
    <row r="417" spans="1:19" ht="21">
      <c r="A417" s="62"/>
      <c r="B417" s="62"/>
      <c r="C417" s="62"/>
      <c r="D417" s="62"/>
      <c r="E417" s="62"/>
      <c r="F417" s="62"/>
      <c r="G417" s="62"/>
      <c r="H417" s="47"/>
      <c r="I417" s="62"/>
      <c r="J417" s="62"/>
      <c r="K417" s="62"/>
      <c r="L417" s="64"/>
      <c r="M417" s="62"/>
      <c r="N417" s="62"/>
      <c r="O417" s="62"/>
      <c r="P417" s="62"/>
      <c r="Q417" s="62"/>
      <c r="R417" s="62"/>
      <c r="S417" s="62"/>
    </row>
    <row r="418" spans="1:19" ht="21">
      <c r="A418" s="62"/>
      <c r="B418" s="62"/>
      <c r="C418" s="62"/>
      <c r="D418" s="62"/>
      <c r="E418" s="62"/>
      <c r="F418" s="62"/>
      <c r="G418" s="62"/>
      <c r="H418" s="47"/>
      <c r="I418" s="62"/>
      <c r="J418" s="62"/>
      <c r="K418" s="62"/>
      <c r="L418" s="64"/>
      <c r="M418" s="62"/>
      <c r="N418" s="62"/>
      <c r="O418" s="62"/>
      <c r="P418" s="62"/>
      <c r="Q418" s="62"/>
      <c r="R418" s="62"/>
      <c r="S418" s="62"/>
    </row>
    <row r="419" spans="1:19" ht="21">
      <c r="A419" s="62"/>
      <c r="B419" s="62"/>
      <c r="C419" s="62"/>
      <c r="D419" s="62"/>
      <c r="E419" s="62"/>
      <c r="F419" s="62"/>
      <c r="G419" s="62"/>
      <c r="H419" s="47"/>
      <c r="I419" s="62"/>
      <c r="J419" s="62"/>
      <c r="K419" s="62"/>
      <c r="L419" s="64"/>
      <c r="M419" s="62"/>
      <c r="N419" s="62"/>
      <c r="O419" s="62"/>
      <c r="P419" s="62"/>
      <c r="Q419" s="62"/>
      <c r="R419" s="62"/>
      <c r="S419" s="62"/>
    </row>
    <row r="426" spans="1:19" ht="21">
      <c r="A426" s="1"/>
      <c r="B426" s="1"/>
      <c r="C426" s="1"/>
      <c r="D426" s="1"/>
      <c r="E426" s="18">
        <v>23</v>
      </c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1">
      <c r="A427" s="65" t="s">
        <v>8</v>
      </c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</row>
    <row r="428" spans="1:19" ht="21">
      <c r="B428" s="51"/>
      <c r="E428" s="51" t="s">
        <v>392</v>
      </c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</row>
    <row r="429" spans="1:19" ht="21">
      <c r="B429" s="52"/>
      <c r="C429" s="52"/>
      <c r="E429" s="52" t="s">
        <v>1</v>
      </c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</row>
    <row r="430" spans="1:19" ht="21">
      <c r="A430" s="2" t="s">
        <v>9</v>
      </c>
      <c r="B430" s="2" t="s">
        <v>10</v>
      </c>
      <c r="C430" s="2" t="s">
        <v>11</v>
      </c>
      <c r="D430" s="2" t="s">
        <v>7</v>
      </c>
      <c r="E430" s="2" t="s">
        <v>12</v>
      </c>
      <c r="F430" s="2" t="s">
        <v>29</v>
      </c>
      <c r="G430" s="53" t="s">
        <v>393</v>
      </c>
      <c r="H430" s="54"/>
      <c r="I430" s="55"/>
      <c r="J430" s="56" t="s">
        <v>394</v>
      </c>
      <c r="K430" s="57"/>
      <c r="L430" s="57"/>
      <c r="M430" s="57"/>
      <c r="N430" s="57"/>
      <c r="O430" s="57"/>
      <c r="P430" s="57"/>
      <c r="Q430" s="57"/>
      <c r="R430" s="57"/>
      <c r="S430" s="58"/>
    </row>
    <row r="431" spans="1:19" ht="21">
      <c r="A431" s="6"/>
      <c r="B431" s="6"/>
      <c r="C431" s="6"/>
      <c r="D431" s="6"/>
      <c r="E431" s="6" t="s">
        <v>13</v>
      </c>
      <c r="F431" s="6" t="s">
        <v>13</v>
      </c>
      <c r="G431" s="13" t="s">
        <v>14</v>
      </c>
      <c r="H431" s="13" t="s">
        <v>15</v>
      </c>
      <c r="I431" s="13" t="s">
        <v>16</v>
      </c>
      <c r="J431" s="13" t="s">
        <v>17</v>
      </c>
      <c r="K431" s="13" t="s">
        <v>18</v>
      </c>
      <c r="L431" s="13" t="s">
        <v>19</v>
      </c>
      <c r="M431" s="13" t="s">
        <v>20</v>
      </c>
      <c r="N431" s="13" t="s">
        <v>21</v>
      </c>
      <c r="O431" s="13" t="s">
        <v>22</v>
      </c>
      <c r="P431" s="57"/>
      <c r="Q431" s="14" t="s">
        <v>23</v>
      </c>
      <c r="R431" s="14" t="s">
        <v>24</v>
      </c>
      <c r="S431" s="15" t="s">
        <v>25</v>
      </c>
    </row>
    <row r="432" spans="1:19" ht="21">
      <c r="A432" s="2">
        <v>1</v>
      </c>
      <c r="B432" s="16" t="s">
        <v>216</v>
      </c>
      <c r="C432" s="16" t="s">
        <v>212</v>
      </c>
      <c r="D432" s="17">
        <v>15000</v>
      </c>
      <c r="E432" s="2" t="s">
        <v>34</v>
      </c>
      <c r="F432" s="2" t="s">
        <v>33</v>
      </c>
      <c r="G432" s="2"/>
      <c r="H432" s="2"/>
      <c r="I432" s="2"/>
      <c r="J432" s="2" t="s">
        <v>31</v>
      </c>
      <c r="K432" s="2" t="s">
        <v>31</v>
      </c>
      <c r="L432" s="2" t="s">
        <v>31</v>
      </c>
      <c r="M432" s="2" t="s">
        <v>31</v>
      </c>
      <c r="N432" s="2" t="s">
        <v>31</v>
      </c>
      <c r="O432" s="2" t="s">
        <v>31</v>
      </c>
      <c r="P432" s="1"/>
      <c r="Q432" s="2" t="s">
        <v>31</v>
      </c>
      <c r="R432" s="2" t="s">
        <v>31</v>
      </c>
      <c r="S432" s="2" t="s">
        <v>31</v>
      </c>
    </row>
    <row r="433" spans="1:19" ht="21">
      <c r="A433" s="10"/>
      <c r="B433" s="11"/>
      <c r="C433" s="11" t="s">
        <v>217</v>
      </c>
      <c r="D433" s="26"/>
      <c r="E433" s="10"/>
      <c r="F433" s="11"/>
      <c r="G433" s="10"/>
      <c r="H433" s="11"/>
      <c r="I433" s="10"/>
      <c r="J433" s="11"/>
      <c r="K433" s="10"/>
      <c r="L433" s="10"/>
      <c r="M433" s="10"/>
      <c r="N433" s="10"/>
      <c r="O433" s="11"/>
      <c r="P433" s="1"/>
      <c r="Q433" s="11"/>
      <c r="R433" s="10"/>
      <c r="S433" s="11"/>
    </row>
    <row r="434" spans="1:19" ht="21">
      <c r="A434" s="10"/>
      <c r="B434" s="11"/>
      <c r="C434" s="11"/>
      <c r="D434" s="26"/>
      <c r="E434" s="10"/>
      <c r="F434" s="11"/>
      <c r="G434" s="10"/>
      <c r="H434" s="11"/>
      <c r="I434" s="10"/>
      <c r="J434" s="11"/>
      <c r="K434" s="10"/>
      <c r="L434" s="10"/>
      <c r="M434" s="10"/>
      <c r="N434" s="10"/>
      <c r="O434" s="11"/>
      <c r="P434" s="1"/>
      <c r="Q434" s="11"/>
      <c r="R434" s="10"/>
      <c r="S434" s="11"/>
    </row>
    <row r="435" spans="1:19" ht="21">
      <c r="A435" s="6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"/>
      <c r="Q435" s="12"/>
      <c r="R435" s="12"/>
      <c r="S435" s="12"/>
    </row>
    <row r="436" spans="1:19" ht="21">
      <c r="A436" s="6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1"/>
      <c r="Q436" s="22"/>
      <c r="R436" s="22"/>
      <c r="S436" s="22"/>
    </row>
    <row r="437" spans="1:19" ht="21">
      <c r="A437" s="6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1"/>
      <c r="Q437" s="22"/>
      <c r="R437" s="22"/>
      <c r="S437" s="22"/>
    </row>
    <row r="438" spans="1:19" ht="21">
      <c r="A438" s="6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1"/>
      <c r="Q438" s="22"/>
      <c r="R438" s="22"/>
      <c r="S438" s="22"/>
    </row>
    <row r="439" spans="1:19" ht="21">
      <c r="A439" s="6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1"/>
      <c r="Q439" s="22"/>
      <c r="R439" s="22"/>
      <c r="S439" s="22"/>
    </row>
    <row r="440" spans="1:19" ht="21">
      <c r="A440" s="6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1"/>
      <c r="Q440" s="22"/>
      <c r="R440" s="22"/>
      <c r="S440" s="22"/>
    </row>
    <row r="449" spans="1:19" ht="21">
      <c r="A449" s="62"/>
      <c r="B449" s="22"/>
      <c r="C449" s="22"/>
      <c r="D449" s="22"/>
      <c r="E449" s="62">
        <v>24</v>
      </c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1"/>
      <c r="Q449" s="22"/>
      <c r="R449" s="22"/>
      <c r="S449" s="22"/>
    </row>
    <row r="450" spans="1:19" ht="21">
      <c r="A450" s="65" t="s">
        <v>0</v>
      </c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</row>
    <row r="451" spans="1:19" ht="21">
      <c r="A451" s="65" t="s">
        <v>392</v>
      </c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</row>
    <row r="452" spans="1:19" ht="21">
      <c r="A452" s="66" t="s">
        <v>1</v>
      </c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</row>
    <row r="453" spans="1:19" ht="21">
      <c r="A453" s="67" t="s">
        <v>2</v>
      </c>
      <c r="B453" s="68"/>
      <c r="C453" s="68"/>
      <c r="D453" s="69"/>
      <c r="E453" s="2" t="s">
        <v>6</v>
      </c>
      <c r="F453" s="67" t="s">
        <v>4</v>
      </c>
      <c r="G453" s="69"/>
      <c r="H453" s="67" t="s">
        <v>6</v>
      </c>
      <c r="I453" s="68"/>
      <c r="J453" s="68"/>
      <c r="K453" s="69"/>
      <c r="L453" s="3" t="s">
        <v>4</v>
      </c>
      <c r="M453" s="4"/>
      <c r="N453" s="5"/>
      <c r="O453" s="67" t="s">
        <v>3</v>
      </c>
      <c r="P453" s="68"/>
      <c r="Q453" s="68"/>
      <c r="R453" s="68"/>
      <c r="S453" s="69"/>
    </row>
    <row r="454" spans="1:19" ht="21">
      <c r="A454" s="78"/>
      <c r="B454" s="79"/>
      <c r="C454" s="79"/>
      <c r="D454" s="80"/>
      <c r="E454" s="6" t="s">
        <v>30</v>
      </c>
      <c r="F454" s="78" t="s">
        <v>5</v>
      </c>
      <c r="G454" s="80"/>
      <c r="H454" s="78" t="s">
        <v>7</v>
      </c>
      <c r="I454" s="79"/>
      <c r="J454" s="79"/>
      <c r="K454" s="80"/>
      <c r="L454" s="7" t="s">
        <v>26</v>
      </c>
      <c r="M454" s="8"/>
      <c r="N454" s="9"/>
      <c r="O454" s="78"/>
      <c r="P454" s="79"/>
      <c r="Q454" s="79"/>
      <c r="R454" s="79"/>
      <c r="S454" s="80"/>
    </row>
    <row r="455" spans="1:19" ht="21">
      <c r="A455" s="81" t="s">
        <v>158</v>
      </c>
      <c r="B455" s="82"/>
      <c r="C455" s="82"/>
      <c r="D455" s="83"/>
      <c r="E455" s="2"/>
      <c r="F455" s="67"/>
      <c r="G455" s="69"/>
      <c r="H455" s="67"/>
      <c r="I455" s="68"/>
      <c r="J455" s="68"/>
      <c r="K455" s="69"/>
      <c r="L455" s="67"/>
      <c r="M455" s="68"/>
      <c r="N455" s="69"/>
      <c r="O455" s="67" t="s">
        <v>205</v>
      </c>
      <c r="P455" s="68"/>
      <c r="Q455" s="68"/>
      <c r="R455" s="68"/>
      <c r="S455" s="69"/>
    </row>
    <row r="456" spans="1:19" ht="21">
      <c r="A456" s="85" t="s">
        <v>251</v>
      </c>
      <c r="B456" s="86"/>
      <c r="C456" s="86"/>
      <c r="D456" s="87"/>
      <c r="E456" s="28">
        <v>8</v>
      </c>
      <c r="F456" s="73">
        <v>8.16</v>
      </c>
      <c r="G456" s="74"/>
      <c r="H456" s="103">
        <f>D468+D472+D476+D489+D493+D497+D510+D514</f>
        <v>615295</v>
      </c>
      <c r="I456" s="104"/>
      <c r="J456" s="104"/>
      <c r="K456" s="105"/>
      <c r="L456" s="106">
        <v>22.52</v>
      </c>
      <c r="M456" s="107"/>
      <c r="N456" s="108"/>
      <c r="O456" s="73"/>
      <c r="P456" s="84"/>
      <c r="Q456" s="84"/>
      <c r="R456" s="84"/>
      <c r="S456" s="74"/>
    </row>
    <row r="457" spans="1:19" ht="21">
      <c r="A457" s="85" t="s">
        <v>252</v>
      </c>
      <c r="B457" s="86"/>
      <c r="C457" s="86"/>
      <c r="D457" s="87"/>
      <c r="E457" s="11"/>
      <c r="F457" s="73"/>
      <c r="G457" s="74"/>
      <c r="H457" s="75"/>
      <c r="I457" s="76"/>
      <c r="J457" s="76"/>
      <c r="K457" s="77"/>
      <c r="L457" s="106"/>
      <c r="M457" s="107"/>
      <c r="N457" s="108"/>
      <c r="O457" s="73"/>
      <c r="P457" s="84"/>
      <c r="Q457" s="84"/>
      <c r="R457" s="84"/>
      <c r="S457" s="74"/>
    </row>
    <row r="458" spans="1:19" ht="21">
      <c r="A458" s="94"/>
      <c r="B458" s="95"/>
      <c r="C458" s="95"/>
      <c r="D458" s="96"/>
      <c r="E458" s="12"/>
      <c r="F458" s="78"/>
      <c r="G458" s="80"/>
      <c r="H458" s="97"/>
      <c r="I458" s="98"/>
      <c r="J458" s="98"/>
      <c r="K458" s="99"/>
      <c r="L458" s="100"/>
      <c r="M458" s="101"/>
      <c r="N458" s="102"/>
      <c r="O458" s="78"/>
      <c r="P458" s="79"/>
      <c r="Q458" s="79"/>
      <c r="R458" s="79"/>
      <c r="S458" s="80"/>
    </row>
    <row r="459" spans="1:19" ht="21">
      <c r="A459" s="70" t="s">
        <v>28</v>
      </c>
      <c r="B459" s="71"/>
      <c r="C459" s="71"/>
      <c r="D459" s="72"/>
      <c r="E459" s="13">
        <f>E456</f>
        <v>8</v>
      </c>
      <c r="F459" s="70">
        <f>F456</f>
        <v>8.16</v>
      </c>
      <c r="G459" s="72"/>
      <c r="H459" s="88">
        <f>H456</f>
        <v>615295</v>
      </c>
      <c r="I459" s="89"/>
      <c r="J459" s="89"/>
      <c r="K459" s="90"/>
      <c r="L459" s="91">
        <f>L456</f>
        <v>22.52</v>
      </c>
      <c r="M459" s="92"/>
      <c r="N459" s="93"/>
      <c r="O459" s="70"/>
      <c r="P459" s="71"/>
      <c r="Q459" s="71"/>
      <c r="R459" s="71"/>
      <c r="S459" s="72"/>
    </row>
    <row r="460" spans="1:19" ht="21">
      <c r="A460" s="62"/>
      <c r="B460" s="62"/>
      <c r="C460" s="62"/>
      <c r="D460" s="62"/>
      <c r="E460" s="62"/>
      <c r="F460" s="62"/>
      <c r="G460" s="62"/>
      <c r="H460" s="47"/>
      <c r="I460" s="62"/>
      <c r="J460" s="62"/>
      <c r="K460" s="62"/>
      <c r="L460" s="64"/>
      <c r="M460" s="62"/>
      <c r="N460" s="62"/>
      <c r="O460" s="62"/>
      <c r="P460" s="62"/>
      <c r="Q460" s="62"/>
      <c r="R460" s="62"/>
      <c r="S460" s="62"/>
    </row>
    <row r="461" spans="1:19" ht="21">
      <c r="A461" s="62"/>
      <c r="B461" s="62"/>
      <c r="C461" s="62"/>
      <c r="D461" s="62"/>
      <c r="E461" s="62"/>
      <c r="F461" s="62"/>
      <c r="G461" s="62"/>
      <c r="H461" s="47"/>
      <c r="I461" s="62"/>
      <c r="J461" s="62"/>
      <c r="K461" s="62"/>
      <c r="L461" s="64"/>
      <c r="M461" s="62"/>
      <c r="N461" s="62"/>
      <c r="O461" s="62"/>
      <c r="P461" s="62"/>
      <c r="Q461" s="62"/>
      <c r="R461" s="62"/>
      <c r="S461" s="62"/>
    </row>
    <row r="462" spans="1:19" ht="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1">
      <c r="A470" s="1"/>
      <c r="B470" s="1"/>
      <c r="C470" s="1"/>
      <c r="D470" s="1"/>
      <c r="E470" s="18">
        <v>25</v>
      </c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21">
      <c r="A471" s="65" t="s">
        <v>8</v>
      </c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</row>
    <row r="472" spans="1:19" ht="21">
      <c r="A472" s="65" t="s">
        <v>392</v>
      </c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</row>
    <row r="473" spans="1:19" ht="21">
      <c r="A473" s="66" t="s">
        <v>1</v>
      </c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</row>
    <row r="474" spans="1:19" ht="21">
      <c r="A474" s="2" t="s">
        <v>9</v>
      </c>
      <c r="B474" s="2" t="s">
        <v>10</v>
      </c>
      <c r="C474" s="2" t="s">
        <v>11</v>
      </c>
      <c r="D474" s="2" t="s">
        <v>7</v>
      </c>
      <c r="E474" s="2" t="s">
        <v>12</v>
      </c>
      <c r="F474" s="2" t="s">
        <v>29</v>
      </c>
      <c r="G474" s="70" t="s">
        <v>393</v>
      </c>
      <c r="H474" s="135"/>
      <c r="I474" s="136"/>
      <c r="J474" s="70" t="s">
        <v>394</v>
      </c>
      <c r="K474" s="135"/>
      <c r="L474" s="135"/>
      <c r="M474" s="135"/>
      <c r="N474" s="135"/>
      <c r="O474" s="135"/>
      <c r="P474" s="135"/>
      <c r="Q474" s="135"/>
      <c r="R474" s="135"/>
      <c r="S474" s="136"/>
    </row>
    <row r="475" spans="1:19" ht="21">
      <c r="A475" s="6"/>
      <c r="B475" s="6"/>
      <c r="C475" s="6"/>
      <c r="D475" s="6"/>
      <c r="E475" s="6" t="s">
        <v>13</v>
      </c>
      <c r="F475" s="6" t="s">
        <v>13</v>
      </c>
      <c r="G475" s="13" t="s">
        <v>14</v>
      </c>
      <c r="H475" s="13" t="s">
        <v>15</v>
      </c>
      <c r="I475" s="13" t="s">
        <v>16</v>
      </c>
      <c r="J475" s="13" t="s">
        <v>17</v>
      </c>
      <c r="K475" s="13" t="s">
        <v>18</v>
      </c>
      <c r="L475" s="13" t="s">
        <v>19</v>
      </c>
      <c r="M475" s="13" t="s">
        <v>20</v>
      </c>
      <c r="N475" s="13" t="s">
        <v>21</v>
      </c>
      <c r="O475" s="13" t="s">
        <v>22</v>
      </c>
      <c r="P475" s="57"/>
      <c r="Q475" s="14" t="s">
        <v>23</v>
      </c>
      <c r="R475" s="14" t="s">
        <v>24</v>
      </c>
      <c r="S475" s="15" t="s">
        <v>25</v>
      </c>
    </row>
    <row r="476" spans="1:19" ht="21">
      <c r="A476" s="2">
        <v>1</v>
      </c>
      <c r="B476" s="16" t="s">
        <v>347</v>
      </c>
      <c r="C476" s="16" t="s">
        <v>63</v>
      </c>
      <c r="D476" s="17">
        <v>346900</v>
      </c>
      <c r="E476" s="2" t="s">
        <v>350</v>
      </c>
      <c r="F476" s="2" t="s">
        <v>205</v>
      </c>
      <c r="G476" s="2"/>
      <c r="H476" s="2"/>
      <c r="I476" s="2" t="s">
        <v>31</v>
      </c>
      <c r="J476" s="2" t="s">
        <v>31</v>
      </c>
      <c r="K476" s="2" t="s">
        <v>31</v>
      </c>
      <c r="L476" s="2" t="s">
        <v>31</v>
      </c>
      <c r="M476" s="2" t="s">
        <v>31</v>
      </c>
      <c r="N476" s="2" t="s">
        <v>31</v>
      </c>
      <c r="O476" s="2" t="s">
        <v>31</v>
      </c>
      <c r="P476" s="1"/>
      <c r="Q476" s="2" t="s">
        <v>31</v>
      </c>
      <c r="R476" s="2" t="s">
        <v>31</v>
      </c>
      <c r="S476" s="2" t="s">
        <v>31</v>
      </c>
    </row>
    <row r="477" spans="1:19" ht="21">
      <c r="A477" s="10"/>
      <c r="B477" s="11" t="s">
        <v>348</v>
      </c>
      <c r="C477" s="11" t="s">
        <v>349</v>
      </c>
      <c r="D477" s="26"/>
      <c r="E477" s="10" t="s">
        <v>77</v>
      </c>
      <c r="F477" s="11"/>
      <c r="G477" s="10"/>
      <c r="H477" s="11"/>
      <c r="I477" s="10"/>
      <c r="J477" s="11"/>
      <c r="K477" s="10"/>
      <c r="L477" s="10"/>
      <c r="M477" s="10"/>
      <c r="N477" s="10"/>
      <c r="O477" s="11"/>
      <c r="P477" s="1"/>
      <c r="Q477" s="11"/>
      <c r="R477" s="10"/>
      <c r="S477" s="11"/>
    </row>
    <row r="478" spans="1:19" ht="21">
      <c r="A478" s="10"/>
      <c r="B478" s="11"/>
      <c r="C478" s="11" t="s">
        <v>388</v>
      </c>
      <c r="D478" s="26"/>
      <c r="E478" s="10"/>
      <c r="F478" s="11"/>
      <c r="G478" s="10"/>
      <c r="H478" s="11"/>
      <c r="I478" s="10"/>
      <c r="J478" s="11"/>
      <c r="K478" s="10"/>
      <c r="L478" s="10"/>
      <c r="M478" s="10"/>
      <c r="N478" s="10"/>
      <c r="O478" s="11"/>
      <c r="P478" s="1"/>
      <c r="Q478" s="11"/>
      <c r="R478" s="10"/>
      <c r="S478" s="11"/>
    </row>
    <row r="479" spans="1:19" ht="21">
      <c r="A479" s="6"/>
      <c r="B479" s="12"/>
      <c r="C479" s="12" t="s">
        <v>350</v>
      </c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"/>
      <c r="Q479" s="12"/>
      <c r="R479" s="12"/>
      <c r="S479" s="12"/>
    </row>
    <row r="480" spans="1:19" ht="21">
      <c r="A480" s="2">
        <v>2</v>
      </c>
      <c r="B480" s="16" t="s">
        <v>347</v>
      </c>
      <c r="C480" s="16" t="s">
        <v>63</v>
      </c>
      <c r="D480" s="17">
        <v>220345</v>
      </c>
      <c r="E480" s="2" t="s">
        <v>425</v>
      </c>
      <c r="F480" s="2" t="s">
        <v>205</v>
      </c>
      <c r="G480" s="2"/>
      <c r="H480" s="2"/>
      <c r="I480" s="2" t="s">
        <v>31</v>
      </c>
      <c r="J480" s="2" t="s">
        <v>31</v>
      </c>
      <c r="K480" s="2" t="s">
        <v>31</v>
      </c>
      <c r="L480" s="2" t="s">
        <v>31</v>
      </c>
      <c r="M480" s="2" t="s">
        <v>31</v>
      </c>
      <c r="N480" s="2" t="s">
        <v>31</v>
      </c>
      <c r="O480" s="2" t="s">
        <v>31</v>
      </c>
      <c r="P480" s="1"/>
      <c r="Q480" s="2" t="s">
        <v>31</v>
      </c>
      <c r="R480" s="2" t="s">
        <v>31</v>
      </c>
      <c r="S480" s="2" t="s">
        <v>31</v>
      </c>
    </row>
    <row r="481" spans="1:19" ht="21">
      <c r="A481" s="10"/>
      <c r="B481" s="11" t="s">
        <v>423</v>
      </c>
      <c r="C481" s="11" t="s">
        <v>349</v>
      </c>
      <c r="D481" s="26"/>
      <c r="E481" s="42" t="s">
        <v>382</v>
      </c>
      <c r="F481" s="11"/>
      <c r="G481" s="10"/>
      <c r="H481" s="11"/>
      <c r="I481" s="10"/>
      <c r="J481" s="11"/>
      <c r="K481" s="10"/>
      <c r="L481" s="10"/>
      <c r="M481" s="10"/>
      <c r="N481" s="10"/>
      <c r="O481" s="11"/>
      <c r="P481" s="1"/>
      <c r="Q481" s="11"/>
      <c r="R481" s="10"/>
      <c r="S481" s="11"/>
    </row>
    <row r="482" spans="1:19" ht="21">
      <c r="A482" s="10"/>
      <c r="B482" s="11"/>
      <c r="C482" s="11" t="s">
        <v>424</v>
      </c>
      <c r="D482" s="26"/>
      <c r="E482" s="10"/>
      <c r="F482" s="11"/>
      <c r="G482" s="10"/>
      <c r="H482" s="11"/>
      <c r="I482" s="10"/>
      <c r="J482" s="11"/>
      <c r="K482" s="10"/>
      <c r="L482" s="10"/>
      <c r="M482" s="10"/>
      <c r="N482" s="10"/>
      <c r="O482" s="11"/>
      <c r="P482" s="1"/>
      <c r="Q482" s="11"/>
      <c r="R482" s="10"/>
      <c r="S482" s="11"/>
    </row>
    <row r="483" spans="1:19" s="1" customFormat="1" ht="21" customHeight="1">
      <c r="A483" s="6"/>
      <c r="B483" s="12"/>
      <c r="C483" s="12" t="s">
        <v>425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Q483" s="12"/>
      <c r="R483" s="12"/>
      <c r="S483" s="12"/>
    </row>
    <row r="484" spans="1:19" s="1" customFormat="1" ht="21" customHeight="1">
      <c r="A484" s="2">
        <v>3</v>
      </c>
      <c r="B484" s="16" t="s">
        <v>347</v>
      </c>
      <c r="C484" s="16" t="s">
        <v>63</v>
      </c>
      <c r="D484" s="17">
        <v>463395</v>
      </c>
      <c r="E484" s="2" t="s">
        <v>383</v>
      </c>
      <c r="F484" s="2" t="s">
        <v>205</v>
      </c>
      <c r="G484" s="2"/>
      <c r="H484" s="2"/>
      <c r="I484" s="2" t="s">
        <v>31</v>
      </c>
      <c r="J484" s="2" t="s">
        <v>31</v>
      </c>
      <c r="K484" s="2" t="s">
        <v>31</v>
      </c>
      <c r="L484" s="2" t="s">
        <v>31</v>
      </c>
      <c r="M484" s="2" t="s">
        <v>31</v>
      </c>
      <c r="N484" s="2" t="s">
        <v>31</v>
      </c>
      <c r="O484" s="2" t="s">
        <v>31</v>
      </c>
      <c r="Q484" s="2" t="s">
        <v>31</v>
      </c>
      <c r="R484" s="2" t="s">
        <v>31</v>
      </c>
      <c r="S484" s="2" t="s">
        <v>31</v>
      </c>
    </row>
    <row r="485" spans="1:19" s="1" customFormat="1" ht="21" customHeight="1">
      <c r="A485" s="10"/>
      <c r="B485" s="11" t="s">
        <v>426</v>
      </c>
      <c r="C485" s="11" t="s">
        <v>349</v>
      </c>
      <c r="D485" s="26"/>
      <c r="E485" s="10" t="s">
        <v>84</v>
      </c>
      <c r="F485" s="11"/>
      <c r="G485" s="10"/>
      <c r="H485" s="11"/>
      <c r="I485" s="10"/>
      <c r="J485" s="11"/>
      <c r="K485" s="10"/>
      <c r="L485" s="10"/>
      <c r="M485" s="10"/>
      <c r="N485" s="10"/>
      <c r="O485" s="11"/>
      <c r="Q485" s="11"/>
      <c r="R485" s="10"/>
      <c r="S485" s="11"/>
    </row>
    <row r="486" spans="1:19" s="1" customFormat="1" ht="21" customHeight="1">
      <c r="A486" s="10"/>
      <c r="B486" s="11"/>
      <c r="C486" s="11" t="s">
        <v>427</v>
      </c>
      <c r="D486" s="26"/>
      <c r="E486" s="10"/>
      <c r="F486" s="11"/>
      <c r="G486" s="10"/>
      <c r="H486" s="11"/>
      <c r="I486" s="10"/>
      <c r="J486" s="11"/>
      <c r="K486" s="10"/>
      <c r="L486" s="10"/>
      <c r="M486" s="10"/>
      <c r="N486" s="10"/>
      <c r="O486" s="11"/>
      <c r="Q486" s="11"/>
      <c r="R486" s="10"/>
      <c r="S486" s="11"/>
    </row>
    <row r="487" spans="1:19" s="1" customFormat="1" ht="21" customHeight="1">
      <c r="A487" s="6"/>
      <c r="B487" s="12"/>
      <c r="C487" s="12" t="s">
        <v>383</v>
      </c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Q487" s="12"/>
      <c r="R487" s="12"/>
      <c r="S487" s="12"/>
    </row>
    <row r="488" spans="1:19" s="1" customFormat="1" ht="21" customHeight="1">
      <c r="A488" s="6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Q488" s="22"/>
      <c r="R488" s="22"/>
      <c r="S488" s="22"/>
    </row>
    <row r="489" spans="1:19" s="1" customFormat="1" ht="21" customHeight="1">
      <c r="A489" s="6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Q489" s="22"/>
      <c r="R489" s="22"/>
      <c r="S489" s="22"/>
    </row>
    <row r="490" spans="1:19" s="1" customFormat="1" ht="21" customHeight="1">
      <c r="A490" s="6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Q490" s="22"/>
      <c r="R490" s="22"/>
      <c r="S490" s="22"/>
    </row>
    <row r="491" spans="1:19" ht="21">
      <c r="A491" s="1"/>
      <c r="B491" s="1"/>
      <c r="C491" s="1"/>
      <c r="D491" s="1"/>
      <c r="E491" s="18">
        <v>26</v>
      </c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1">
      <c r="A492" s="65" t="s">
        <v>8</v>
      </c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</row>
    <row r="493" spans="1:19" ht="21">
      <c r="A493" s="65" t="s">
        <v>392</v>
      </c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</row>
    <row r="494" spans="1:19" ht="21">
      <c r="A494" s="66" t="s">
        <v>1</v>
      </c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</row>
    <row r="495" spans="1:19" ht="21">
      <c r="A495" s="2" t="s">
        <v>9</v>
      </c>
      <c r="B495" s="2" t="s">
        <v>10</v>
      </c>
      <c r="C495" s="2" t="s">
        <v>11</v>
      </c>
      <c r="D495" s="2" t="s">
        <v>7</v>
      </c>
      <c r="E495" s="2" t="s">
        <v>12</v>
      </c>
      <c r="F495" s="2" t="s">
        <v>29</v>
      </c>
      <c r="G495" s="70" t="s">
        <v>393</v>
      </c>
      <c r="H495" s="135"/>
      <c r="I495" s="136"/>
      <c r="J495" s="70" t="s">
        <v>394</v>
      </c>
      <c r="K495" s="135"/>
      <c r="L495" s="135"/>
      <c r="M495" s="135"/>
      <c r="N495" s="135"/>
      <c r="O495" s="135"/>
      <c r="P495" s="135"/>
      <c r="Q495" s="135"/>
      <c r="R495" s="135"/>
      <c r="S495" s="136"/>
    </row>
    <row r="496" spans="1:19" ht="21">
      <c r="A496" s="6"/>
      <c r="B496" s="6"/>
      <c r="C496" s="6"/>
      <c r="D496" s="6"/>
      <c r="E496" s="6" t="s">
        <v>13</v>
      </c>
      <c r="F496" s="6" t="s">
        <v>13</v>
      </c>
      <c r="G496" s="13" t="s">
        <v>14</v>
      </c>
      <c r="H496" s="13" t="s">
        <v>15</v>
      </c>
      <c r="I496" s="13" t="s">
        <v>16</v>
      </c>
      <c r="J496" s="13" t="s">
        <v>17</v>
      </c>
      <c r="K496" s="13" t="s">
        <v>18</v>
      </c>
      <c r="L496" s="13" t="s">
        <v>19</v>
      </c>
      <c r="M496" s="13" t="s">
        <v>20</v>
      </c>
      <c r="N496" s="13" t="s">
        <v>21</v>
      </c>
      <c r="O496" s="13" t="s">
        <v>22</v>
      </c>
      <c r="P496" s="57"/>
      <c r="Q496" s="14" t="s">
        <v>23</v>
      </c>
      <c r="R496" s="14" t="s">
        <v>24</v>
      </c>
      <c r="S496" s="15" t="s">
        <v>25</v>
      </c>
    </row>
    <row r="497" spans="1:19" ht="21">
      <c r="A497" s="2">
        <v>4</v>
      </c>
      <c r="B497" s="16" t="s">
        <v>428</v>
      </c>
      <c r="C497" s="16" t="s">
        <v>63</v>
      </c>
      <c r="D497" s="17">
        <v>268395</v>
      </c>
      <c r="E497" s="2" t="s">
        <v>432</v>
      </c>
      <c r="F497" s="2" t="s">
        <v>205</v>
      </c>
      <c r="G497" s="2"/>
      <c r="H497" s="2"/>
      <c r="I497" s="2" t="s">
        <v>31</v>
      </c>
      <c r="J497" s="2" t="s">
        <v>31</v>
      </c>
      <c r="K497" s="2" t="s">
        <v>31</v>
      </c>
      <c r="L497" s="2" t="s">
        <v>31</v>
      </c>
      <c r="M497" s="2" t="s">
        <v>31</v>
      </c>
      <c r="N497" s="2" t="s">
        <v>31</v>
      </c>
      <c r="O497" s="2" t="s">
        <v>31</v>
      </c>
      <c r="P497" s="1"/>
      <c r="Q497" s="2" t="s">
        <v>31</v>
      </c>
      <c r="R497" s="2" t="s">
        <v>31</v>
      </c>
      <c r="S497" s="2" t="s">
        <v>31</v>
      </c>
    </row>
    <row r="498" spans="1:19" ht="21">
      <c r="A498" s="10"/>
      <c r="B498" s="11" t="s">
        <v>429</v>
      </c>
      <c r="C498" s="11" t="s">
        <v>430</v>
      </c>
      <c r="D498" s="26"/>
      <c r="E498" s="10" t="s">
        <v>88</v>
      </c>
      <c r="F498" s="11"/>
      <c r="G498" s="10"/>
      <c r="H498" s="11"/>
      <c r="I498" s="10"/>
      <c r="J498" s="11"/>
      <c r="K498" s="10"/>
      <c r="L498" s="10"/>
      <c r="M498" s="10"/>
      <c r="N498" s="10"/>
      <c r="O498" s="11"/>
      <c r="P498" s="1"/>
      <c r="Q498" s="11"/>
      <c r="R498" s="10"/>
      <c r="S498" s="11"/>
    </row>
    <row r="499" spans="1:19" ht="21">
      <c r="A499" s="10"/>
      <c r="B499" s="11"/>
      <c r="C499" s="11" t="s">
        <v>431</v>
      </c>
      <c r="D499" s="26"/>
      <c r="E499" s="10"/>
      <c r="F499" s="11"/>
      <c r="G499" s="10"/>
      <c r="H499" s="11"/>
      <c r="I499" s="10"/>
      <c r="J499" s="11"/>
      <c r="K499" s="10"/>
      <c r="L499" s="10"/>
      <c r="M499" s="10"/>
      <c r="N499" s="10"/>
      <c r="O499" s="11"/>
      <c r="P499" s="1"/>
      <c r="Q499" s="11"/>
      <c r="R499" s="10"/>
      <c r="S499" s="11"/>
    </row>
    <row r="500" spans="1:19" ht="21">
      <c r="A500" s="6"/>
      <c r="B500" s="12"/>
      <c r="C500" s="12" t="s">
        <v>432</v>
      </c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"/>
      <c r="Q500" s="12"/>
      <c r="R500" s="12"/>
      <c r="S500" s="12"/>
    </row>
    <row r="501" spans="1:19" ht="21">
      <c r="A501" s="2">
        <v>5</v>
      </c>
      <c r="B501" s="16" t="s">
        <v>433</v>
      </c>
      <c r="C501" s="16" t="s">
        <v>63</v>
      </c>
      <c r="D501" s="17">
        <v>438600</v>
      </c>
      <c r="E501" s="2" t="s">
        <v>435</v>
      </c>
      <c r="F501" s="2" t="s">
        <v>205</v>
      </c>
      <c r="G501" s="2"/>
      <c r="H501" s="2"/>
      <c r="I501" s="2" t="s">
        <v>31</v>
      </c>
      <c r="J501" s="2" t="s">
        <v>31</v>
      </c>
      <c r="K501" s="2" t="s">
        <v>31</v>
      </c>
      <c r="L501" s="2" t="s">
        <v>31</v>
      </c>
      <c r="M501" s="2" t="s">
        <v>31</v>
      </c>
      <c r="N501" s="2" t="s">
        <v>31</v>
      </c>
      <c r="O501" s="2" t="s">
        <v>31</v>
      </c>
      <c r="P501" s="1"/>
      <c r="Q501" s="2" t="s">
        <v>31</v>
      </c>
      <c r="R501" s="2" t="s">
        <v>31</v>
      </c>
      <c r="S501" s="2" t="s">
        <v>31</v>
      </c>
    </row>
    <row r="502" spans="1:19" ht="21">
      <c r="A502" s="10"/>
      <c r="B502" s="11" t="s">
        <v>434</v>
      </c>
      <c r="C502" s="11" t="s">
        <v>436</v>
      </c>
      <c r="D502" s="26"/>
      <c r="E502" s="10" t="s">
        <v>77</v>
      </c>
      <c r="F502" s="11"/>
      <c r="G502" s="10"/>
      <c r="H502" s="11"/>
      <c r="I502" s="10"/>
      <c r="J502" s="11"/>
      <c r="K502" s="10"/>
      <c r="L502" s="10"/>
      <c r="M502" s="10"/>
      <c r="N502" s="10"/>
      <c r="O502" s="11"/>
      <c r="P502" s="1"/>
      <c r="Q502" s="11"/>
      <c r="R502" s="10"/>
      <c r="S502" s="11"/>
    </row>
    <row r="503" spans="1:19" ht="21">
      <c r="A503" s="10"/>
      <c r="B503" s="11" t="s">
        <v>435</v>
      </c>
      <c r="C503" s="11" t="s">
        <v>437</v>
      </c>
      <c r="D503" s="26"/>
      <c r="E503" s="10"/>
      <c r="F503" s="11"/>
      <c r="G503" s="10"/>
      <c r="H503" s="11"/>
      <c r="I503" s="10"/>
      <c r="J503" s="11"/>
      <c r="K503" s="10"/>
      <c r="L503" s="10"/>
      <c r="M503" s="10"/>
      <c r="N503" s="10"/>
      <c r="O503" s="11"/>
      <c r="P503" s="1"/>
      <c r="Q503" s="11"/>
      <c r="R503" s="10"/>
      <c r="S503" s="11"/>
    </row>
    <row r="504" spans="1:19" ht="21">
      <c r="A504" s="6"/>
      <c r="B504" s="12"/>
      <c r="C504" s="11" t="s">
        <v>435</v>
      </c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"/>
      <c r="Q504" s="12"/>
      <c r="R504" s="12"/>
      <c r="S504" s="12"/>
    </row>
    <row r="505" spans="1:19" ht="21">
      <c r="A505" s="2">
        <v>6</v>
      </c>
      <c r="B505" s="3" t="s">
        <v>460</v>
      </c>
      <c r="C505" s="16" t="s">
        <v>462</v>
      </c>
      <c r="D505" s="23">
        <v>416000</v>
      </c>
      <c r="E505" s="61" t="s">
        <v>352</v>
      </c>
      <c r="F505" s="2" t="s">
        <v>205</v>
      </c>
      <c r="G505" s="2"/>
      <c r="H505" s="2"/>
      <c r="I505" s="2" t="s">
        <v>31</v>
      </c>
      <c r="J505" s="2" t="s">
        <v>31</v>
      </c>
      <c r="K505" s="2" t="s">
        <v>31</v>
      </c>
      <c r="L505" s="2" t="s">
        <v>31</v>
      </c>
      <c r="M505" s="2" t="s">
        <v>31</v>
      </c>
      <c r="N505" s="2" t="s">
        <v>31</v>
      </c>
      <c r="O505" s="2" t="s">
        <v>31</v>
      </c>
      <c r="P505" s="1"/>
      <c r="Q505" s="2" t="s">
        <v>31</v>
      </c>
      <c r="R505" s="2" t="s">
        <v>31</v>
      </c>
      <c r="S505" s="2" t="s">
        <v>31</v>
      </c>
    </row>
    <row r="506" spans="1:19" ht="21">
      <c r="A506" s="10"/>
      <c r="B506" s="20" t="s">
        <v>461</v>
      </c>
      <c r="C506" s="11" t="s">
        <v>463</v>
      </c>
      <c r="D506" s="132"/>
      <c r="E506" s="10" t="s">
        <v>85</v>
      </c>
      <c r="F506" s="11"/>
      <c r="G506" s="10"/>
      <c r="H506" s="11"/>
      <c r="I506" s="10"/>
      <c r="J506" s="11"/>
      <c r="K506" s="10"/>
      <c r="L506" s="10"/>
      <c r="M506" s="10"/>
      <c r="N506" s="10"/>
      <c r="O506" s="11"/>
      <c r="P506" s="1"/>
      <c r="Q506" s="11"/>
      <c r="R506" s="10"/>
      <c r="S506" s="11"/>
    </row>
    <row r="507" spans="1:19" ht="21">
      <c r="A507" s="10"/>
      <c r="B507" s="20" t="s">
        <v>352</v>
      </c>
      <c r="C507" s="11" t="s">
        <v>464</v>
      </c>
      <c r="D507" s="132"/>
      <c r="E507" s="10"/>
      <c r="F507" s="11"/>
      <c r="G507" s="10"/>
      <c r="H507" s="11"/>
      <c r="I507" s="10"/>
      <c r="J507" s="11"/>
      <c r="K507" s="10"/>
      <c r="L507" s="10"/>
      <c r="M507" s="10"/>
      <c r="N507" s="10"/>
      <c r="O507" s="11"/>
      <c r="P507" s="1"/>
      <c r="Q507" s="11"/>
      <c r="R507" s="10"/>
      <c r="S507" s="11"/>
    </row>
    <row r="508" spans="1:19" ht="21">
      <c r="A508" s="6"/>
      <c r="B508" s="7"/>
      <c r="C508" s="12" t="s">
        <v>465</v>
      </c>
      <c r="D508" s="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"/>
      <c r="Q508" s="12"/>
      <c r="R508" s="12"/>
      <c r="S508" s="12"/>
    </row>
    <row r="509" spans="1:19" ht="21">
      <c r="A509" s="6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1"/>
      <c r="Q509" s="22"/>
      <c r="R509" s="22"/>
      <c r="S509" s="22"/>
    </row>
    <row r="510" spans="1:19" ht="21">
      <c r="A510" s="6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1"/>
      <c r="Q510" s="22"/>
      <c r="R510" s="22"/>
      <c r="S510" s="22"/>
    </row>
    <row r="511" spans="1:19" ht="21">
      <c r="A511" s="6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1"/>
      <c r="Q511" s="22"/>
      <c r="R511" s="22"/>
      <c r="S511" s="22"/>
    </row>
    <row r="512" spans="1:19" ht="21">
      <c r="A512" s="1"/>
      <c r="B512" s="1"/>
      <c r="C512" s="1"/>
      <c r="D512" s="1"/>
      <c r="E512" s="18">
        <v>27</v>
      </c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21">
      <c r="A513" s="65" t="s">
        <v>8</v>
      </c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</row>
    <row r="514" spans="1:19" ht="21">
      <c r="A514" s="65" t="s">
        <v>392</v>
      </c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</row>
    <row r="515" spans="1:19" ht="21">
      <c r="A515" s="66" t="s">
        <v>1</v>
      </c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</row>
    <row r="516" spans="1:19" ht="21">
      <c r="A516" s="2" t="s">
        <v>9</v>
      </c>
      <c r="B516" s="2" t="s">
        <v>10</v>
      </c>
      <c r="C516" s="2" t="s">
        <v>11</v>
      </c>
      <c r="D516" s="2" t="s">
        <v>7</v>
      </c>
      <c r="E516" s="2" t="s">
        <v>12</v>
      </c>
      <c r="F516" s="2" t="s">
        <v>29</v>
      </c>
      <c r="G516" s="70" t="s">
        <v>393</v>
      </c>
      <c r="H516" s="135"/>
      <c r="I516" s="136"/>
      <c r="J516" s="70" t="s">
        <v>394</v>
      </c>
      <c r="K516" s="135"/>
      <c r="L516" s="135"/>
      <c r="M516" s="135"/>
      <c r="N516" s="135"/>
      <c r="O516" s="135"/>
      <c r="P516" s="135"/>
      <c r="Q516" s="135"/>
      <c r="R516" s="135"/>
      <c r="S516" s="136"/>
    </row>
    <row r="517" spans="1:19" ht="21">
      <c r="A517" s="6"/>
      <c r="B517" s="6"/>
      <c r="C517" s="6"/>
      <c r="D517" s="6"/>
      <c r="E517" s="6" t="s">
        <v>13</v>
      </c>
      <c r="F517" s="6" t="s">
        <v>13</v>
      </c>
      <c r="G517" s="13" t="s">
        <v>14</v>
      </c>
      <c r="H517" s="13" t="s">
        <v>15</v>
      </c>
      <c r="I517" s="13" t="s">
        <v>16</v>
      </c>
      <c r="J517" s="13" t="s">
        <v>17</v>
      </c>
      <c r="K517" s="13" t="s">
        <v>18</v>
      </c>
      <c r="L517" s="13" t="s">
        <v>19</v>
      </c>
      <c r="M517" s="13" t="s">
        <v>20</v>
      </c>
      <c r="N517" s="13" t="s">
        <v>21</v>
      </c>
      <c r="O517" s="13" t="s">
        <v>22</v>
      </c>
      <c r="P517" s="57"/>
      <c r="Q517" s="14" t="s">
        <v>23</v>
      </c>
      <c r="R517" s="14" t="s">
        <v>24</v>
      </c>
      <c r="S517" s="15" t="s">
        <v>25</v>
      </c>
    </row>
    <row r="518" spans="1:19" ht="21">
      <c r="A518" s="2">
        <v>7</v>
      </c>
      <c r="B518" s="16" t="s">
        <v>467</v>
      </c>
      <c r="C518" s="16" t="s">
        <v>63</v>
      </c>
      <c r="D518" s="17">
        <v>344500</v>
      </c>
      <c r="E518" s="2" t="s">
        <v>435</v>
      </c>
      <c r="F518" s="2" t="s">
        <v>205</v>
      </c>
      <c r="G518" s="2"/>
      <c r="H518" s="2"/>
      <c r="I518" s="2" t="s">
        <v>31</v>
      </c>
      <c r="J518" s="2" t="s">
        <v>31</v>
      </c>
      <c r="K518" s="2" t="s">
        <v>31</v>
      </c>
      <c r="L518" s="2" t="s">
        <v>31</v>
      </c>
      <c r="M518" s="2" t="s">
        <v>31</v>
      </c>
      <c r="N518" s="2" t="s">
        <v>31</v>
      </c>
      <c r="O518" s="2" t="s">
        <v>31</v>
      </c>
      <c r="P518" s="1"/>
      <c r="Q518" s="2" t="s">
        <v>31</v>
      </c>
      <c r="R518" s="2" t="s">
        <v>31</v>
      </c>
      <c r="S518" s="2" t="s">
        <v>31</v>
      </c>
    </row>
    <row r="519" spans="1:19" ht="21">
      <c r="A519" s="10"/>
      <c r="B519" s="11" t="s">
        <v>466</v>
      </c>
      <c r="C519" s="11" t="s">
        <v>468</v>
      </c>
      <c r="D519" s="26"/>
      <c r="E519" s="10" t="s">
        <v>77</v>
      </c>
      <c r="F519" s="11"/>
      <c r="G519" s="10"/>
      <c r="H519" s="11"/>
      <c r="I519" s="10"/>
      <c r="J519" s="11"/>
      <c r="K519" s="10"/>
      <c r="L519" s="10"/>
      <c r="M519" s="10"/>
      <c r="N519" s="10"/>
      <c r="O519" s="11"/>
      <c r="P519" s="1"/>
      <c r="Q519" s="11"/>
      <c r="R519" s="10"/>
      <c r="S519" s="11"/>
    </row>
    <row r="520" spans="1:19" ht="21">
      <c r="A520" s="10"/>
      <c r="B520" s="11"/>
      <c r="C520" s="11" t="s">
        <v>466</v>
      </c>
      <c r="D520" s="26"/>
      <c r="E520" s="10"/>
      <c r="F520" s="11"/>
      <c r="G520" s="10"/>
      <c r="H520" s="11"/>
      <c r="I520" s="10"/>
      <c r="J520" s="11"/>
      <c r="K520" s="10"/>
      <c r="L520" s="10"/>
      <c r="M520" s="10"/>
      <c r="N520" s="10"/>
      <c r="O520" s="11"/>
      <c r="P520" s="1"/>
      <c r="Q520" s="11"/>
      <c r="R520" s="10"/>
      <c r="S520" s="11"/>
    </row>
    <row r="521" spans="1:19" ht="21">
      <c r="A521" s="6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"/>
      <c r="Q521" s="12"/>
      <c r="R521" s="12"/>
      <c r="S521" s="12"/>
    </row>
    <row r="522" spans="1:19" ht="21">
      <c r="A522" s="2">
        <v>8</v>
      </c>
      <c r="B522" s="16" t="s">
        <v>469</v>
      </c>
      <c r="C522" s="16" t="s">
        <v>63</v>
      </c>
      <c r="D522" s="17">
        <v>644600</v>
      </c>
      <c r="E522" s="2" t="s">
        <v>473</v>
      </c>
      <c r="F522" s="2" t="s">
        <v>205</v>
      </c>
      <c r="G522" s="2"/>
      <c r="H522" s="2"/>
      <c r="I522" s="2" t="s">
        <v>31</v>
      </c>
      <c r="J522" s="2" t="s">
        <v>31</v>
      </c>
      <c r="K522" s="2" t="s">
        <v>31</v>
      </c>
      <c r="L522" s="2" t="s">
        <v>31</v>
      </c>
      <c r="M522" s="2" t="s">
        <v>31</v>
      </c>
      <c r="N522" s="2" t="s">
        <v>31</v>
      </c>
      <c r="O522" s="2" t="s">
        <v>31</v>
      </c>
      <c r="P522" s="1"/>
      <c r="Q522" s="2" t="s">
        <v>31</v>
      </c>
      <c r="R522" s="2" t="s">
        <v>31</v>
      </c>
      <c r="S522" s="2" t="s">
        <v>31</v>
      </c>
    </row>
    <row r="523" spans="1:19" ht="21">
      <c r="A523" s="10"/>
      <c r="B523" s="11" t="s">
        <v>470</v>
      </c>
      <c r="C523" s="11" t="s">
        <v>471</v>
      </c>
      <c r="D523" s="26"/>
      <c r="E523" s="10" t="s">
        <v>89</v>
      </c>
      <c r="F523" s="11"/>
      <c r="G523" s="10"/>
      <c r="H523" s="11"/>
      <c r="I523" s="10"/>
      <c r="J523" s="11"/>
      <c r="K523" s="10"/>
      <c r="L523" s="10"/>
      <c r="M523" s="10"/>
      <c r="N523" s="10"/>
      <c r="O523" s="11"/>
      <c r="P523" s="1"/>
      <c r="Q523" s="11"/>
      <c r="R523" s="10"/>
      <c r="S523" s="11"/>
    </row>
    <row r="524" spans="1:19" ht="21">
      <c r="A524" s="10"/>
      <c r="B524" s="11"/>
      <c r="C524" s="11" t="s">
        <v>472</v>
      </c>
      <c r="D524" s="26"/>
      <c r="E524" s="10"/>
      <c r="F524" s="11"/>
      <c r="G524" s="10"/>
      <c r="H524" s="11"/>
      <c r="I524" s="10"/>
      <c r="J524" s="11"/>
      <c r="K524" s="10"/>
      <c r="L524" s="10"/>
      <c r="M524" s="10"/>
      <c r="N524" s="10"/>
      <c r="O524" s="11"/>
      <c r="P524" s="1"/>
      <c r="Q524" s="11"/>
      <c r="R524" s="10"/>
      <c r="S524" s="11"/>
    </row>
    <row r="525" spans="1:19" ht="21">
      <c r="A525" s="6"/>
      <c r="B525" s="12"/>
      <c r="C525" s="12" t="s">
        <v>89</v>
      </c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"/>
      <c r="Q525" s="12"/>
      <c r="R525" s="12"/>
      <c r="S525" s="12"/>
    </row>
    <row r="526" spans="1:19" ht="21">
      <c r="A526" s="6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1"/>
      <c r="Q526" s="22"/>
      <c r="R526" s="22"/>
      <c r="S526" s="22"/>
    </row>
    <row r="527" spans="1:19" ht="21">
      <c r="A527" s="6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1"/>
      <c r="Q527" s="22"/>
      <c r="R527" s="22"/>
      <c r="S527" s="22"/>
    </row>
    <row r="528" spans="1:19" ht="21">
      <c r="A528" s="6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1"/>
      <c r="Q528" s="22"/>
      <c r="R528" s="22"/>
      <c r="S528" s="22"/>
    </row>
    <row r="529" spans="1:19" ht="21">
      <c r="A529" s="6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1"/>
      <c r="Q529" s="22"/>
      <c r="R529" s="22"/>
      <c r="S529" s="22"/>
    </row>
    <row r="530" spans="1:19" ht="21">
      <c r="A530" s="6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1"/>
      <c r="Q530" s="22"/>
      <c r="R530" s="22"/>
      <c r="S530" s="22"/>
    </row>
    <row r="531" spans="1:19" ht="21">
      <c r="A531" s="6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1"/>
      <c r="Q531" s="22"/>
      <c r="R531" s="22"/>
      <c r="S531" s="22"/>
    </row>
    <row r="532" spans="1:19" ht="21">
      <c r="A532" s="6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1"/>
      <c r="Q532" s="22"/>
      <c r="R532" s="22"/>
      <c r="S532" s="22"/>
    </row>
    <row r="533" spans="1:19" ht="21">
      <c r="A533" s="62"/>
      <c r="B533" s="22"/>
      <c r="C533" s="22"/>
      <c r="D533" s="22"/>
      <c r="E533" s="62">
        <v>28</v>
      </c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1"/>
      <c r="Q533" s="22"/>
      <c r="R533" s="22"/>
      <c r="S533" s="22"/>
    </row>
    <row r="534" spans="1:19" ht="21">
      <c r="A534" s="65" t="s">
        <v>0</v>
      </c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</row>
    <row r="535" spans="1:19" ht="21">
      <c r="A535" s="65" t="s">
        <v>392</v>
      </c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</row>
    <row r="536" spans="1:19" ht="21">
      <c r="A536" s="66" t="s">
        <v>1</v>
      </c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</row>
    <row r="537" spans="1:19" ht="21">
      <c r="A537" s="67" t="s">
        <v>2</v>
      </c>
      <c r="B537" s="138"/>
      <c r="C537" s="138"/>
      <c r="D537" s="139"/>
      <c r="E537" s="2" t="s">
        <v>6</v>
      </c>
      <c r="F537" s="67" t="s">
        <v>4</v>
      </c>
      <c r="G537" s="139"/>
      <c r="H537" s="67" t="s">
        <v>6</v>
      </c>
      <c r="I537" s="138"/>
      <c r="J537" s="138"/>
      <c r="K537" s="139"/>
      <c r="L537" s="3" t="s">
        <v>4</v>
      </c>
      <c r="M537" s="4"/>
      <c r="N537" s="5"/>
      <c r="O537" s="67" t="s">
        <v>3</v>
      </c>
      <c r="P537" s="138"/>
      <c r="Q537" s="138"/>
      <c r="R537" s="138"/>
      <c r="S537" s="139"/>
    </row>
    <row r="538" spans="1:19" ht="21">
      <c r="A538" s="78"/>
      <c r="B538" s="140"/>
      <c r="C538" s="140"/>
      <c r="D538" s="141"/>
      <c r="E538" s="6" t="s">
        <v>30</v>
      </c>
      <c r="F538" s="78" t="s">
        <v>5</v>
      </c>
      <c r="G538" s="141"/>
      <c r="H538" s="78" t="s">
        <v>7</v>
      </c>
      <c r="I538" s="140"/>
      <c r="J538" s="140"/>
      <c r="K538" s="141"/>
      <c r="L538" s="7" t="s">
        <v>26</v>
      </c>
      <c r="M538" s="8"/>
      <c r="N538" s="9"/>
      <c r="O538" s="78"/>
      <c r="P538" s="140"/>
      <c r="Q538" s="140"/>
      <c r="R538" s="140"/>
      <c r="S538" s="141"/>
    </row>
    <row r="539" spans="1:19" ht="21">
      <c r="A539" s="81" t="s">
        <v>158</v>
      </c>
      <c r="B539" s="138"/>
      <c r="C539" s="138"/>
      <c r="D539" s="139"/>
      <c r="E539" s="2"/>
      <c r="F539" s="67"/>
      <c r="G539" s="139"/>
      <c r="H539" s="67"/>
      <c r="I539" s="138"/>
      <c r="J539" s="138"/>
      <c r="K539" s="139"/>
      <c r="L539" s="67"/>
      <c r="M539" s="138"/>
      <c r="N539" s="139"/>
      <c r="O539" s="67" t="s">
        <v>205</v>
      </c>
      <c r="P539" s="138"/>
      <c r="Q539" s="138"/>
      <c r="R539" s="138"/>
      <c r="S539" s="139"/>
    </row>
    <row r="540" spans="1:19" ht="21">
      <c r="A540" s="85" t="s">
        <v>159</v>
      </c>
      <c r="B540" s="134"/>
      <c r="C540" s="134"/>
      <c r="D540" s="137"/>
      <c r="E540" s="10">
        <v>3</v>
      </c>
      <c r="F540" s="73">
        <v>3.06</v>
      </c>
      <c r="G540" s="137"/>
      <c r="H540" s="103">
        <f>D560+D564+D567</f>
        <v>340000</v>
      </c>
      <c r="I540" s="134"/>
      <c r="J540" s="134"/>
      <c r="K540" s="137"/>
      <c r="L540" s="106">
        <v>2.4300000000000002</v>
      </c>
      <c r="M540" s="134"/>
      <c r="N540" s="137"/>
      <c r="O540" s="73"/>
      <c r="P540" s="134"/>
      <c r="Q540" s="134"/>
      <c r="R540" s="134"/>
      <c r="S540" s="137"/>
    </row>
    <row r="541" spans="1:19" ht="21">
      <c r="A541" s="85"/>
      <c r="B541" s="134"/>
      <c r="C541" s="134"/>
      <c r="D541" s="137"/>
      <c r="E541" s="11"/>
      <c r="F541" s="73"/>
      <c r="G541" s="137"/>
      <c r="H541" s="75"/>
      <c r="I541" s="134"/>
      <c r="J541" s="134"/>
      <c r="K541" s="137"/>
      <c r="L541" s="106"/>
      <c r="M541" s="134"/>
      <c r="N541" s="137"/>
      <c r="O541" s="73"/>
      <c r="P541" s="134"/>
      <c r="Q541" s="134"/>
      <c r="R541" s="134"/>
      <c r="S541" s="137"/>
    </row>
    <row r="542" spans="1:19" ht="21">
      <c r="A542" s="94"/>
      <c r="B542" s="140"/>
      <c r="C542" s="140"/>
      <c r="D542" s="141"/>
      <c r="E542" s="12"/>
      <c r="F542" s="78"/>
      <c r="G542" s="141"/>
      <c r="H542" s="97"/>
      <c r="I542" s="140"/>
      <c r="J542" s="140"/>
      <c r="K542" s="141"/>
      <c r="L542" s="100"/>
      <c r="M542" s="140"/>
      <c r="N542" s="141"/>
      <c r="O542" s="78"/>
      <c r="P542" s="140"/>
      <c r="Q542" s="140"/>
      <c r="R542" s="140"/>
      <c r="S542" s="141"/>
    </row>
    <row r="543" spans="1:19" ht="21">
      <c r="A543" s="70" t="s">
        <v>28</v>
      </c>
      <c r="B543" s="135"/>
      <c r="C543" s="135"/>
      <c r="D543" s="136"/>
      <c r="E543" s="13">
        <f>E540</f>
        <v>3</v>
      </c>
      <c r="F543" s="70">
        <f>F540</f>
        <v>3.06</v>
      </c>
      <c r="G543" s="136"/>
      <c r="H543" s="88">
        <f>H540</f>
        <v>340000</v>
      </c>
      <c r="I543" s="135"/>
      <c r="J543" s="135"/>
      <c r="K543" s="136"/>
      <c r="L543" s="91">
        <f>L540</f>
        <v>2.4300000000000002</v>
      </c>
      <c r="M543" s="135"/>
      <c r="N543" s="136"/>
      <c r="O543" s="70"/>
      <c r="P543" s="135"/>
      <c r="Q543" s="135"/>
      <c r="R543" s="135"/>
      <c r="S543" s="136"/>
    </row>
    <row r="544" spans="1:19" ht="21">
      <c r="A544" s="62"/>
      <c r="B544" s="62"/>
      <c r="C544" s="62"/>
      <c r="D544" s="62"/>
      <c r="E544" s="62"/>
      <c r="F544" s="62"/>
      <c r="G544" s="62"/>
      <c r="H544" s="47"/>
      <c r="I544" s="62"/>
      <c r="J544" s="62"/>
      <c r="K544" s="62"/>
      <c r="L544" s="64"/>
      <c r="M544" s="62"/>
      <c r="N544" s="62"/>
      <c r="O544" s="62"/>
      <c r="P544" s="62"/>
      <c r="Q544" s="62"/>
      <c r="R544" s="62"/>
      <c r="S544" s="62"/>
    </row>
    <row r="545" spans="1:19" ht="21">
      <c r="A545" s="62"/>
      <c r="B545" s="62"/>
      <c r="C545" s="62"/>
      <c r="D545" s="62"/>
      <c r="E545" s="62"/>
      <c r="F545" s="62"/>
      <c r="G545" s="62"/>
      <c r="H545" s="47"/>
      <c r="I545" s="62"/>
      <c r="J545" s="62"/>
      <c r="K545" s="62"/>
      <c r="L545" s="64"/>
      <c r="M545" s="62"/>
      <c r="N545" s="62"/>
      <c r="O545" s="62"/>
      <c r="P545" s="62"/>
      <c r="Q545" s="62"/>
      <c r="R545" s="62"/>
      <c r="S545" s="62"/>
    </row>
    <row r="546" spans="1:19" ht="21">
      <c r="A546" s="62"/>
      <c r="B546" s="62"/>
      <c r="C546" s="62"/>
      <c r="D546" s="62"/>
      <c r="E546" s="62"/>
      <c r="F546" s="62"/>
      <c r="G546" s="62"/>
      <c r="H546" s="47"/>
      <c r="I546" s="62"/>
      <c r="J546" s="62"/>
      <c r="K546" s="62"/>
      <c r="L546" s="64"/>
      <c r="M546" s="62"/>
      <c r="N546" s="62"/>
      <c r="O546" s="62"/>
      <c r="P546" s="62"/>
      <c r="Q546" s="62"/>
      <c r="R546" s="62"/>
      <c r="S546" s="62"/>
    </row>
    <row r="547" spans="1:19" ht="21">
      <c r="A547" s="62"/>
      <c r="B547" s="62"/>
      <c r="C547" s="62"/>
      <c r="D547" s="62"/>
      <c r="E547" s="62"/>
      <c r="F547" s="62"/>
      <c r="G547" s="62"/>
      <c r="H547" s="47"/>
      <c r="I547" s="62"/>
      <c r="J547" s="62"/>
      <c r="K547" s="62"/>
      <c r="L547" s="64"/>
      <c r="M547" s="62"/>
      <c r="N547" s="62"/>
      <c r="O547" s="62"/>
      <c r="P547" s="62"/>
      <c r="Q547" s="62"/>
      <c r="R547" s="62"/>
      <c r="S547" s="62"/>
    </row>
    <row r="548" spans="1:19" ht="21">
      <c r="A548" s="62"/>
      <c r="B548" s="62"/>
      <c r="C548" s="62"/>
      <c r="D548" s="62"/>
      <c r="E548" s="62"/>
      <c r="F548" s="62"/>
      <c r="G548" s="62"/>
      <c r="H548" s="47"/>
      <c r="I548" s="62"/>
      <c r="J548" s="62"/>
      <c r="K548" s="62"/>
      <c r="L548" s="64"/>
      <c r="M548" s="62"/>
      <c r="N548" s="62"/>
      <c r="O548" s="62"/>
      <c r="P548" s="62"/>
      <c r="Q548" s="62"/>
      <c r="R548" s="62"/>
      <c r="S548" s="62"/>
    </row>
    <row r="549" spans="1:19" ht="21">
      <c r="A549" s="62"/>
      <c r="B549" s="62"/>
      <c r="C549" s="62"/>
      <c r="D549" s="62"/>
      <c r="E549" s="62"/>
      <c r="F549" s="62"/>
      <c r="G549" s="62"/>
      <c r="H549" s="47"/>
      <c r="I549" s="62"/>
      <c r="J549" s="62"/>
      <c r="K549" s="62"/>
      <c r="L549" s="64"/>
      <c r="M549" s="62"/>
      <c r="N549" s="62"/>
      <c r="O549" s="62"/>
      <c r="P549" s="62"/>
      <c r="Q549" s="62"/>
      <c r="R549" s="62"/>
      <c r="S549" s="62"/>
    </row>
    <row r="550" spans="1:19" ht="21">
      <c r="A550" s="62"/>
      <c r="B550" s="62"/>
      <c r="C550" s="62"/>
      <c r="D550" s="62"/>
      <c r="E550" s="62"/>
      <c r="F550" s="62"/>
      <c r="G550" s="62"/>
      <c r="H550" s="47"/>
      <c r="I550" s="62"/>
      <c r="J550" s="62"/>
      <c r="K550" s="62"/>
      <c r="L550" s="64"/>
      <c r="M550" s="62"/>
      <c r="N550" s="62"/>
      <c r="O550" s="62"/>
      <c r="P550" s="62"/>
      <c r="Q550" s="62"/>
      <c r="R550" s="62"/>
      <c r="S550" s="62"/>
    </row>
    <row r="551" spans="1:19" ht="21">
      <c r="A551" s="62"/>
      <c r="B551" s="62"/>
      <c r="C551" s="62"/>
      <c r="D551" s="62"/>
      <c r="E551" s="62"/>
      <c r="F551" s="62"/>
      <c r="G551" s="62"/>
      <c r="H551" s="47"/>
      <c r="I551" s="62"/>
      <c r="J551" s="62"/>
      <c r="K551" s="62"/>
      <c r="L551" s="64"/>
      <c r="M551" s="62"/>
      <c r="N551" s="62"/>
      <c r="O551" s="62"/>
      <c r="P551" s="62"/>
      <c r="Q551" s="62"/>
      <c r="R551" s="62"/>
      <c r="S551" s="62"/>
    </row>
    <row r="552" spans="1:19" ht="21">
      <c r="A552" s="62"/>
      <c r="B552" s="62"/>
      <c r="C552" s="62"/>
      <c r="D552" s="62"/>
      <c r="E552" s="62"/>
      <c r="F552" s="62"/>
      <c r="G552" s="62"/>
      <c r="H552" s="47"/>
      <c r="I552" s="62"/>
      <c r="J552" s="62"/>
      <c r="K552" s="62"/>
      <c r="L552" s="64"/>
      <c r="M552" s="62"/>
      <c r="N552" s="62"/>
      <c r="O552" s="62"/>
      <c r="P552" s="62"/>
      <c r="Q552" s="62"/>
      <c r="R552" s="62"/>
      <c r="S552" s="62"/>
    </row>
    <row r="553" spans="1:19" ht="21">
      <c r="A553" s="62"/>
      <c r="B553" s="62"/>
      <c r="C553" s="62"/>
      <c r="D553" s="62"/>
      <c r="E553" s="62"/>
      <c r="F553" s="62"/>
      <c r="G553" s="62"/>
      <c r="H553" s="47"/>
      <c r="I553" s="62"/>
      <c r="J553" s="62"/>
      <c r="K553" s="62"/>
      <c r="L553" s="64"/>
      <c r="M553" s="62"/>
      <c r="N553" s="62"/>
      <c r="O553" s="62"/>
      <c r="P553" s="62"/>
      <c r="Q553" s="62"/>
      <c r="R553" s="62"/>
      <c r="S553" s="62"/>
    </row>
    <row r="554" spans="1:19" ht="21">
      <c r="A554" s="1"/>
      <c r="B554" s="1"/>
      <c r="C554" s="1"/>
      <c r="D554" s="1"/>
      <c r="E554" s="18">
        <v>29</v>
      </c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21">
      <c r="A555" s="65" t="s">
        <v>8</v>
      </c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</row>
    <row r="556" spans="1:19" ht="21">
      <c r="A556" s="65" t="s">
        <v>392</v>
      </c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</row>
    <row r="557" spans="1:19" ht="21">
      <c r="A557" s="66" t="s">
        <v>1</v>
      </c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</row>
    <row r="558" spans="1:19" ht="21">
      <c r="A558" s="2" t="s">
        <v>9</v>
      </c>
      <c r="B558" s="2" t="s">
        <v>10</v>
      </c>
      <c r="C558" s="2" t="s">
        <v>11</v>
      </c>
      <c r="D558" s="2" t="s">
        <v>7</v>
      </c>
      <c r="E558" s="2" t="s">
        <v>12</v>
      </c>
      <c r="F558" s="2" t="s">
        <v>29</v>
      </c>
      <c r="G558" s="70" t="s">
        <v>393</v>
      </c>
      <c r="H558" s="135"/>
      <c r="I558" s="136"/>
      <c r="J558" s="70" t="s">
        <v>394</v>
      </c>
      <c r="K558" s="135"/>
      <c r="L558" s="135"/>
      <c r="M558" s="135"/>
      <c r="N558" s="135"/>
      <c r="O558" s="135"/>
      <c r="P558" s="135"/>
      <c r="Q558" s="135"/>
      <c r="R558" s="135"/>
      <c r="S558" s="136"/>
    </row>
    <row r="559" spans="1:19" ht="21">
      <c r="A559" s="6"/>
      <c r="B559" s="6"/>
      <c r="C559" s="6"/>
      <c r="D559" s="6"/>
      <c r="E559" s="6" t="s">
        <v>13</v>
      </c>
      <c r="F559" s="6" t="s">
        <v>13</v>
      </c>
      <c r="G559" s="13" t="s">
        <v>14</v>
      </c>
      <c r="H559" s="13" t="s">
        <v>15</v>
      </c>
      <c r="I559" s="13" t="s">
        <v>16</v>
      </c>
      <c r="J559" s="13" t="s">
        <v>17</v>
      </c>
      <c r="K559" s="13" t="s">
        <v>18</v>
      </c>
      <c r="L559" s="13" t="s">
        <v>19</v>
      </c>
      <c r="M559" s="13" t="s">
        <v>20</v>
      </c>
      <c r="N559" s="13" t="s">
        <v>21</v>
      </c>
      <c r="O559" s="13" t="s">
        <v>22</v>
      </c>
      <c r="P559" s="57"/>
      <c r="Q559" s="14" t="s">
        <v>23</v>
      </c>
      <c r="R559" s="14" t="s">
        <v>24</v>
      </c>
      <c r="S559" s="15" t="s">
        <v>25</v>
      </c>
    </row>
    <row r="560" spans="1:19" ht="21">
      <c r="A560" s="2">
        <v>1</v>
      </c>
      <c r="B560" s="16" t="s">
        <v>339</v>
      </c>
      <c r="C560" s="16" t="s">
        <v>80</v>
      </c>
      <c r="D560" s="17">
        <v>20000</v>
      </c>
      <c r="E560" s="2" t="s">
        <v>98</v>
      </c>
      <c r="F560" s="2" t="s">
        <v>205</v>
      </c>
      <c r="G560" s="2" t="s">
        <v>31</v>
      </c>
      <c r="H560" s="2" t="s">
        <v>31</v>
      </c>
      <c r="I560" s="2" t="s">
        <v>31</v>
      </c>
      <c r="J560" s="2" t="s">
        <v>31</v>
      </c>
      <c r="K560" s="2" t="s">
        <v>31</v>
      </c>
      <c r="L560" s="2" t="s">
        <v>31</v>
      </c>
      <c r="M560" s="2" t="s">
        <v>31</v>
      </c>
      <c r="N560" s="2" t="s">
        <v>31</v>
      </c>
      <c r="O560" s="2" t="s">
        <v>31</v>
      </c>
      <c r="P560" s="1"/>
      <c r="Q560" s="2" t="s">
        <v>31</v>
      </c>
      <c r="R560" s="2" t="s">
        <v>31</v>
      </c>
      <c r="S560" s="2" t="s">
        <v>31</v>
      </c>
    </row>
    <row r="561" spans="1:19" ht="21">
      <c r="A561" s="10"/>
      <c r="B561" s="11" t="s">
        <v>389</v>
      </c>
      <c r="C561" s="11" t="s">
        <v>345</v>
      </c>
      <c r="D561" s="26"/>
      <c r="E561" s="10" t="s">
        <v>79</v>
      </c>
      <c r="F561" s="11"/>
      <c r="G561" s="10"/>
      <c r="H561" s="11"/>
      <c r="I561" s="10"/>
      <c r="J561" s="11"/>
      <c r="K561" s="10"/>
      <c r="L561" s="10"/>
      <c r="M561" s="10"/>
      <c r="N561" s="10"/>
      <c r="O561" s="11"/>
      <c r="P561" s="1"/>
      <c r="Q561" s="11"/>
      <c r="R561" s="10"/>
      <c r="S561" s="11"/>
    </row>
    <row r="562" spans="1:19" ht="21">
      <c r="A562" s="10"/>
      <c r="B562" s="11"/>
      <c r="C562" s="11" t="s">
        <v>390</v>
      </c>
      <c r="D562" s="26"/>
      <c r="E562" s="10"/>
      <c r="F562" s="11"/>
      <c r="G562" s="10"/>
      <c r="H562" s="11"/>
      <c r="I562" s="10"/>
      <c r="J562" s="11"/>
      <c r="K562" s="10"/>
      <c r="L562" s="10"/>
      <c r="M562" s="10"/>
      <c r="N562" s="10"/>
      <c r="O562" s="11"/>
      <c r="P562" s="1"/>
      <c r="Q562" s="11"/>
      <c r="R562" s="10"/>
      <c r="S562" s="11"/>
    </row>
    <row r="563" spans="1:19" ht="21">
      <c r="A563" s="6"/>
      <c r="B563" s="12"/>
      <c r="C563" s="12" t="s">
        <v>391</v>
      </c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"/>
      <c r="Q563" s="12"/>
      <c r="R563" s="12"/>
      <c r="S563" s="12"/>
    </row>
    <row r="564" spans="1:19" ht="21">
      <c r="A564" s="2">
        <v>2</v>
      </c>
      <c r="B564" s="16" t="s">
        <v>346</v>
      </c>
      <c r="C564" s="16" t="s">
        <v>80</v>
      </c>
      <c r="D564" s="17">
        <v>20000</v>
      </c>
      <c r="E564" s="2" t="s">
        <v>98</v>
      </c>
      <c r="F564" s="2" t="s">
        <v>205</v>
      </c>
      <c r="G564" s="2" t="s">
        <v>31</v>
      </c>
      <c r="H564" s="2" t="s">
        <v>31</v>
      </c>
      <c r="I564" s="2" t="s">
        <v>31</v>
      </c>
      <c r="J564" s="2" t="s">
        <v>31</v>
      </c>
      <c r="K564" s="2" t="s">
        <v>31</v>
      </c>
      <c r="L564" s="2" t="s">
        <v>31</v>
      </c>
      <c r="M564" s="2" t="s">
        <v>31</v>
      </c>
      <c r="N564" s="2" t="s">
        <v>31</v>
      </c>
      <c r="O564" s="2" t="s">
        <v>31</v>
      </c>
      <c r="P564" s="1"/>
      <c r="Q564" s="2" t="s">
        <v>31</v>
      </c>
      <c r="R564" s="2" t="s">
        <v>31</v>
      </c>
      <c r="S564" s="2" t="s">
        <v>31</v>
      </c>
    </row>
    <row r="565" spans="1:19" ht="21">
      <c r="A565" s="10"/>
      <c r="B565" s="11" t="s">
        <v>34</v>
      </c>
      <c r="C565" s="11" t="s">
        <v>346</v>
      </c>
      <c r="D565" s="26"/>
      <c r="E565" s="10" t="s">
        <v>79</v>
      </c>
      <c r="F565" s="11"/>
      <c r="G565" s="10"/>
      <c r="H565" s="11"/>
      <c r="I565" s="10"/>
      <c r="J565" s="11"/>
      <c r="K565" s="10"/>
      <c r="L565" s="10"/>
      <c r="M565" s="10"/>
      <c r="N565" s="10"/>
      <c r="O565" s="11"/>
      <c r="P565" s="1"/>
      <c r="Q565" s="11"/>
      <c r="R565" s="10"/>
      <c r="S565" s="11"/>
    </row>
    <row r="566" spans="1:19" ht="21">
      <c r="A566" s="10"/>
      <c r="B566" s="11"/>
      <c r="C566" s="11" t="s">
        <v>34</v>
      </c>
      <c r="D566" s="26"/>
      <c r="E566" s="10"/>
      <c r="F566" s="11"/>
      <c r="G566" s="10"/>
      <c r="H566" s="11"/>
      <c r="I566" s="10"/>
      <c r="J566" s="11"/>
      <c r="K566" s="10"/>
      <c r="L566" s="10"/>
      <c r="M566" s="10"/>
      <c r="N566" s="10"/>
      <c r="O566" s="11"/>
      <c r="P566" s="1"/>
      <c r="Q566" s="11"/>
      <c r="R566" s="10"/>
      <c r="S566" s="11"/>
    </row>
    <row r="567" spans="1:19" ht="21">
      <c r="A567" s="2">
        <v>3</v>
      </c>
      <c r="B567" s="16" t="s">
        <v>353</v>
      </c>
      <c r="C567" s="16" t="s">
        <v>355</v>
      </c>
      <c r="D567" s="17">
        <v>300000</v>
      </c>
      <c r="E567" s="2" t="s">
        <v>422</v>
      </c>
      <c r="F567" s="2" t="s">
        <v>205</v>
      </c>
      <c r="G567" s="2"/>
      <c r="H567" s="2"/>
      <c r="I567" s="2"/>
      <c r="J567" s="2"/>
      <c r="K567" s="2" t="s">
        <v>31</v>
      </c>
      <c r="L567" s="2" t="s">
        <v>31</v>
      </c>
      <c r="M567" s="2" t="s">
        <v>31</v>
      </c>
      <c r="N567" s="2" t="s">
        <v>31</v>
      </c>
      <c r="O567" s="2" t="s">
        <v>31</v>
      </c>
      <c r="P567" s="4"/>
      <c r="Q567" s="2" t="s">
        <v>31</v>
      </c>
      <c r="R567" s="2" t="s">
        <v>31</v>
      </c>
      <c r="S567" s="2" t="s">
        <v>31</v>
      </c>
    </row>
    <row r="568" spans="1:19" ht="21">
      <c r="A568" s="10"/>
      <c r="B568" s="11" t="s">
        <v>354</v>
      </c>
      <c r="C568" s="11" t="s">
        <v>356</v>
      </c>
      <c r="D568" s="26"/>
      <c r="E568" s="128" t="s">
        <v>351</v>
      </c>
      <c r="F568" s="11"/>
      <c r="G568" s="10"/>
      <c r="H568" s="11"/>
      <c r="I568" s="10"/>
      <c r="J568" s="11"/>
      <c r="K568" s="10"/>
      <c r="L568" s="10"/>
      <c r="M568" s="10"/>
      <c r="N568" s="10"/>
      <c r="O568" s="11"/>
      <c r="P568" s="22"/>
      <c r="Q568" s="11"/>
      <c r="R568" s="10"/>
      <c r="S568" s="11"/>
    </row>
    <row r="569" spans="1:19" ht="21">
      <c r="A569" s="10"/>
      <c r="B569" s="11" t="s">
        <v>420</v>
      </c>
      <c r="C569" s="11" t="s">
        <v>357</v>
      </c>
      <c r="D569" s="26"/>
      <c r="E569" s="10"/>
      <c r="F569" s="11"/>
      <c r="G569" s="10"/>
      <c r="H569" s="11"/>
      <c r="I569" s="10"/>
      <c r="J569" s="11"/>
      <c r="K569" s="10"/>
      <c r="L569" s="10"/>
      <c r="M569" s="10"/>
      <c r="N569" s="10"/>
      <c r="O569" s="11"/>
      <c r="P569" s="22"/>
      <c r="Q569" s="11"/>
      <c r="R569" s="10"/>
      <c r="S569" s="11"/>
    </row>
    <row r="570" spans="1:19" ht="21">
      <c r="A570" s="10"/>
      <c r="B570" s="11"/>
      <c r="C570" s="11" t="s">
        <v>421</v>
      </c>
      <c r="D570" s="26"/>
      <c r="E570" s="10"/>
      <c r="F570" s="11"/>
      <c r="G570" s="10"/>
      <c r="H570" s="11"/>
      <c r="I570" s="10"/>
      <c r="J570" s="11"/>
      <c r="K570" s="10"/>
      <c r="L570" s="10"/>
      <c r="M570" s="10"/>
      <c r="N570" s="10"/>
      <c r="O570" s="11"/>
      <c r="P570" s="22"/>
      <c r="Q570" s="11"/>
      <c r="R570" s="10"/>
      <c r="S570" s="11"/>
    </row>
    <row r="571" spans="1:19" ht="21">
      <c r="A571" s="6"/>
      <c r="B571" s="12"/>
      <c r="C571" s="12" t="s">
        <v>351</v>
      </c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8"/>
      <c r="Q571" s="12"/>
      <c r="R571" s="12"/>
      <c r="S571" s="12"/>
    </row>
    <row r="572" spans="1:19" ht="21">
      <c r="A572" s="62"/>
      <c r="B572" s="22"/>
      <c r="C572" s="22"/>
      <c r="D572" s="46"/>
      <c r="E572" s="62"/>
      <c r="F572" s="22"/>
      <c r="G572" s="62"/>
      <c r="H572" s="22"/>
      <c r="I572" s="62"/>
      <c r="J572" s="22"/>
      <c r="K572" s="62"/>
      <c r="L572" s="62"/>
      <c r="M572" s="62"/>
      <c r="N572" s="62"/>
      <c r="O572" s="22"/>
      <c r="P572" s="22"/>
      <c r="Q572" s="22"/>
      <c r="R572" s="62"/>
      <c r="S572" s="22"/>
    </row>
    <row r="573" spans="1:19" ht="21">
      <c r="A573" s="62"/>
      <c r="B573" s="22"/>
      <c r="C573" s="22"/>
      <c r="D573" s="46"/>
      <c r="E573" s="62"/>
      <c r="F573" s="22"/>
      <c r="G573" s="62"/>
      <c r="H573" s="22"/>
      <c r="I573" s="62"/>
      <c r="J573" s="22"/>
      <c r="K573" s="62"/>
      <c r="L573" s="62"/>
      <c r="M573" s="62"/>
      <c r="N573" s="62"/>
      <c r="O573" s="22"/>
      <c r="P573" s="22"/>
      <c r="Q573" s="22"/>
      <c r="R573" s="62"/>
      <c r="S573" s="22"/>
    </row>
    <row r="574" spans="1:19" ht="21">
      <c r="A574" s="62"/>
      <c r="B574" s="22"/>
      <c r="C574" s="22"/>
      <c r="D574" s="46"/>
      <c r="E574" s="62"/>
      <c r="F574" s="22"/>
      <c r="G574" s="62"/>
      <c r="H574" s="22"/>
      <c r="I574" s="62"/>
      <c r="J574" s="22"/>
      <c r="K574" s="62"/>
      <c r="L574" s="62"/>
      <c r="M574" s="62"/>
      <c r="N574" s="62"/>
      <c r="O574" s="22"/>
      <c r="P574" s="22"/>
      <c r="Q574" s="22"/>
      <c r="R574" s="62"/>
      <c r="S574" s="22"/>
    </row>
    <row r="575" spans="1:19" ht="21">
      <c r="A575" s="1"/>
      <c r="B575" s="1"/>
      <c r="C575" s="1"/>
      <c r="D575" s="1"/>
      <c r="E575" s="18">
        <v>30</v>
      </c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21">
      <c r="A576" s="65" t="s">
        <v>0</v>
      </c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</row>
    <row r="577" spans="1:19" ht="21">
      <c r="A577" s="65" t="s">
        <v>392</v>
      </c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</row>
    <row r="578" spans="1:19" ht="21">
      <c r="A578" s="66" t="s">
        <v>1</v>
      </c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</row>
    <row r="579" spans="1:19" ht="21">
      <c r="A579" s="67" t="s">
        <v>2</v>
      </c>
      <c r="B579" s="138"/>
      <c r="C579" s="138"/>
      <c r="D579" s="139"/>
      <c r="E579" s="2" t="s">
        <v>6</v>
      </c>
      <c r="F579" s="67" t="s">
        <v>4</v>
      </c>
      <c r="G579" s="139"/>
      <c r="H579" s="67" t="s">
        <v>6</v>
      </c>
      <c r="I579" s="138"/>
      <c r="J579" s="138"/>
      <c r="K579" s="139"/>
      <c r="L579" s="3" t="s">
        <v>4</v>
      </c>
      <c r="M579" s="4"/>
      <c r="N579" s="5"/>
      <c r="O579" s="67" t="s">
        <v>3</v>
      </c>
      <c r="P579" s="138"/>
      <c r="Q579" s="138"/>
      <c r="R579" s="138"/>
      <c r="S579" s="139"/>
    </row>
    <row r="580" spans="1:19" ht="21">
      <c r="A580" s="78"/>
      <c r="B580" s="140"/>
      <c r="C580" s="140"/>
      <c r="D580" s="141"/>
      <c r="E580" s="6" t="s">
        <v>30</v>
      </c>
      <c r="F580" s="78" t="s">
        <v>5</v>
      </c>
      <c r="G580" s="141"/>
      <c r="H580" s="78" t="s">
        <v>7</v>
      </c>
      <c r="I580" s="140"/>
      <c r="J580" s="140"/>
      <c r="K580" s="141"/>
      <c r="L580" s="7" t="s">
        <v>26</v>
      </c>
      <c r="M580" s="8"/>
      <c r="N580" s="9"/>
      <c r="O580" s="78"/>
      <c r="P580" s="140"/>
      <c r="Q580" s="140"/>
      <c r="R580" s="140"/>
      <c r="S580" s="141"/>
    </row>
    <row r="581" spans="1:19" ht="21">
      <c r="A581" s="81" t="s">
        <v>158</v>
      </c>
      <c r="B581" s="138"/>
      <c r="C581" s="138"/>
      <c r="D581" s="139"/>
      <c r="E581" s="2"/>
      <c r="F581" s="67"/>
      <c r="G581" s="139"/>
      <c r="H581" s="67"/>
      <c r="I581" s="138"/>
      <c r="J581" s="138"/>
      <c r="K581" s="139"/>
      <c r="L581" s="67"/>
      <c r="M581" s="138"/>
      <c r="N581" s="139"/>
      <c r="O581" s="67" t="s">
        <v>205</v>
      </c>
      <c r="P581" s="138"/>
      <c r="Q581" s="138"/>
      <c r="R581" s="138"/>
      <c r="S581" s="139"/>
    </row>
    <row r="582" spans="1:19" ht="21">
      <c r="A582" s="85" t="s">
        <v>253</v>
      </c>
      <c r="B582" s="134"/>
      <c r="C582" s="134"/>
      <c r="D582" s="137"/>
      <c r="E582" s="10">
        <v>2</v>
      </c>
      <c r="F582" s="73">
        <v>2.04</v>
      </c>
      <c r="G582" s="137"/>
      <c r="H582" s="103">
        <f>D602+D606</f>
        <v>393300</v>
      </c>
      <c r="I582" s="134"/>
      <c r="J582" s="134"/>
      <c r="K582" s="137"/>
      <c r="L582" s="106">
        <v>2.81</v>
      </c>
      <c r="M582" s="134"/>
      <c r="N582" s="137"/>
      <c r="O582" s="73"/>
      <c r="P582" s="134"/>
      <c r="Q582" s="134"/>
      <c r="R582" s="134"/>
      <c r="S582" s="137"/>
    </row>
    <row r="583" spans="1:19" ht="21">
      <c r="A583" s="85" t="s">
        <v>254</v>
      </c>
      <c r="B583" s="134"/>
      <c r="C583" s="134"/>
      <c r="D583" s="137"/>
      <c r="E583" s="11"/>
      <c r="F583" s="73"/>
      <c r="G583" s="137"/>
      <c r="H583" s="75"/>
      <c r="I583" s="134"/>
      <c r="J583" s="134"/>
      <c r="K583" s="137"/>
      <c r="L583" s="106"/>
      <c r="M583" s="134"/>
      <c r="N583" s="137"/>
      <c r="O583" s="73"/>
      <c r="P583" s="134"/>
      <c r="Q583" s="134"/>
      <c r="R583" s="134"/>
      <c r="S583" s="137"/>
    </row>
    <row r="584" spans="1:19" ht="21">
      <c r="A584" s="94"/>
      <c r="B584" s="140"/>
      <c r="C584" s="140"/>
      <c r="D584" s="141"/>
      <c r="E584" s="12"/>
      <c r="F584" s="78"/>
      <c r="G584" s="141"/>
      <c r="H584" s="97"/>
      <c r="I584" s="140"/>
      <c r="J584" s="140"/>
      <c r="K584" s="141"/>
      <c r="L584" s="100"/>
      <c r="M584" s="140"/>
      <c r="N584" s="141"/>
      <c r="O584" s="78"/>
      <c r="P584" s="140"/>
      <c r="Q584" s="140"/>
      <c r="R584" s="140"/>
      <c r="S584" s="141"/>
    </row>
    <row r="585" spans="1:19" ht="21">
      <c r="A585" s="70" t="s">
        <v>28</v>
      </c>
      <c r="B585" s="135"/>
      <c r="C585" s="135"/>
      <c r="D585" s="136"/>
      <c r="E585" s="13">
        <f>E582</f>
        <v>2</v>
      </c>
      <c r="F585" s="70">
        <f>F582</f>
        <v>2.04</v>
      </c>
      <c r="G585" s="136"/>
      <c r="H585" s="88">
        <f>H582</f>
        <v>393300</v>
      </c>
      <c r="I585" s="135"/>
      <c r="J585" s="135"/>
      <c r="K585" s="136"/>
      <c r="L585" s="91">
        <f>L582</f>
        <v>2.81</v>
      </c>
      <c r="M585" s="135"/>
      <c r="N585" s="136"/>
      <c r="O585" s="70"/>
      <c r="P585" s="135"/>
      <c r="Q585" s="135"/>
      <c r="R585" s="135"/>
      <c r="S585" s="136"/>
    </row>
    <row r="586" spans="1:19" ht="21">
      <c r="A586" s="62"/>
      <c r="B586" s="62"/>
      <c r="C586" s="62"/>
      <c r="D586" s="62"/>
      <c r="E586" s="62"/>
      <c r="F586" s="64"/>
      <c r="G586" s="64"/>
      <c r="H586" s="47"/>
      <c r="I586" s="62"/>
      <c r="J586" s="62"/>
      <c r="K586" s="62"/>
      <c r="L586" s="64"/>
      <c r="M586" s="62"/>
      <c r="N586" s="62"/>
      <c r="O586" s="62"/>
      <c r="P586" s="62"/>
      <c r="Q586" s="62"/>
      <c r="R586" s="62"/>
      <c r="S586" s="62"/>
    </row>
    <row r="587" spans="1:19" ht="21">
      <c r="A587" s="62"/>
      <c r="B587" s="62"/>
      <c r="C587" s="62"/>
      <c r="D587" s="62"/>
      <c r="E587" s="62"/>
      <c r="F587" s="64"/>
      <c r="G587" s="64"/>
      <c r="H587" s="47"/>
      <c r="I587" s="62"/>
      <c r="J587" s="62"/>
      <c r="K587" s="62"/>
      <c r="L587" s="64"/>
      <c r="M587" s="62"/>
      <c r="N587" s="62"/>
      <c r="O587" s="62"/>
      <c r="P587" s="62"/>
      <c r="Q587" s="62"/>
      <c r="R587" s="62"/>
      <c r="S587" s="62"/>
    </row>
    <row r="588" spans="1:19" ht="21">
      <c r="A588" s="62"/>
      <c r="B588" s="62"/>
      <c r="C588" s="62"/>
      <c r="D588" s="62"/>
      <c r="E588" s="62"/>
      <c r="F588" s="64"/>
      <c r="G588" s="64"/>
      <c r="H588" s="47"/>
      <c r="I588" s="62"/>
      <c r="J588" s="62"/>
      <c r="K588" s="62"/>
      <c r="L588" s="64"/>
      <c r="M588" s="62"/>
      <c r="N588" s="62"/>
      <c r="O588" s="62"/>
      <c r="P588" s="62"/>
      <c r="Q588" s="62"/>
      <c r="R588" s="62"/>
      <c r="S588" s="62"/>
    </row>
    <row r="589" spans="1:19" ht="21">
      <c r="A589" s="62"/>
      <c r="B589" s="62"/>
      <c r="C589" s="62"/>
      <c r="D589" s="62"/>
      <c r="E589" s="62"/>
      <c r="F589" s="64"/>
      <c r="G589" s="64"/>
      <c r="H589" s="47"/>
      <c r="I589" s="62"/>
      <c r="J589" s="62"/>
      <c r="K589" s="62"/>
      <c r="L589" s="64"/>
      <c r="M589" s="62"/>
      <c r="N589" s="62"/>
      <c r="O589" s="62"/>
      <c r="P589" s="62"/>
      <c r="Q589" s="62"/>
      <c r="R589" s="62"/>
      <c r="S589" s="62"/>
    </row>
    <row r="590" spans="1:19" ht="21">
      <c r="A590" s="62"/>
      <c r="B590" s="62"/>
      <c r="C590" s="62"/>
      <c r="D590" s="62"/>
      <c r="E590" s="62"/>
      <c r="F590" s="64"/>
      <c r="G590" s="64"/>
      <c r="H590" s="47"/>
      <c r="I590" s="62"/>
      <c r="J590" s="62"/>
      <c r="K590" s="62"/>
      <c r="L590" s="64"/>
      <c r="M590" s="62"/>
      <c r="N590" s="62"/>
      <c r="O590" s="62"/>
      <c r="P590" s="62"/>
      <c r="Q590" s="62"/>
      <c r="R590" s="62"/>
      <c r="S590" s="62"/>
    </row>
    <row r="591" spans="1:19" ht="21">
      <c r="A591" s="62"/>
      <c r="B591" s="62"/>
      <c r="C591" s="62"/>
      <c r="D591" s="62"/>
      <c r="E591" s="62"/>
      <c r="F591" s="64"/>
      <c r="G591" s="64"/>
      <c r="H591" s="47"/>
      <c r="I591" s="62"/>
      <c r="J591" s="62"/>
      <c r="K591" s="62"/>
      <c r="L591" s="64"/>
      <c r="M591" s="62"/>
      <c r="N591" s="62"/>
      <c r="O591" s="62"/>
      <c r="P591" s="62"/>
      <c r="Q591" s="62"/>
      <c r="R591" s="62"/>
      <c r="S591" s="62"/>
    </row>
    <row r="592" spans="1:19" ht="21">
      <c r="A592" s="62"/>
      <c r="B592" s="62"/>
      <c r="C592" s="62"/>
      <c r="D592" s="62"/>
      <c r="E592" s="62"/>
      <c r="F592" s="64"/>
      <c r="G592" s="64"/>
      <c r="H592" s="47"/>
      <c r="I592" s="62"/>
      <c r="J592" s="62"/>
      <c r="K592" s="62"/>
      <c r="L592" s="64"/>
      <c r="M592" s="62"/>
      <c r="N592" s="62"/>
      <c r="O592" s="62"/>
      <c r="P592" s="62"/>
      <c r="Q592" s="62"/>
      <c r="R592" s="62"/>
      <c r="S592" s="62"/>
    </row>
    <row r="593" spans="1:19" ht="21">
      <c r="A593" s="62"/>
      <c r="B593" s="62"/>
      <c r="C593" s="62"/>
      <c r="D593" s="62"/>
      <c r="E593" s="62"/>
      <c r="F593" s="64"/>
      <c r="G593" s="64"/>
      <c r="H593" s="47"/>
      <c r="I593" s="62"/>
      <c r="J593" s="62"/>
      <c r="K593" s="62"/>
      <c r="L593" s="64"/>
      <c r="M593" s="62"/>
      <c r="N593" s="62"/>
      <c r="O593" s="62"/>
      <c r="P593" s="62"/>
      <c r="Q593" s="62"/>
      <c r="R593" s="62"/>
      <c r="S593" s="62"/>
    </row>
    <row r="594" spans="1:19" ht="21">
      <c r="A594" s="62"/>
      <c r="B594" s="62"/>
      <c r="C594" s="62"/>
      <c r="D594" s="62"/>
      <c r="E594" s="62"/>
      <c r="F594" s="64"/>
      <c r="G594" s="64"/>
      <c r="H594" s="47"/>
      <c r="I594" s="62"/>
      <c r="J594" s="62"/>
      <c r="K594" s="62"/>
      <c r="L594" s="64"/>
      <c r="M594" s="62"/>
      <c r="N594" s="62"/>
      <c r="O594" s="62"/>
      <c r="P594" s="62"/>
      <c r="Q594" s="62"/>
      <c r="R594" s="62"/>
      <c r="S594" s="62"/>
    </row>
    <row r="595" spans="1:19" ht="21">
      <c r="A595" s="62"/>
      <c r="B595" s="62"/>
      <c r="C595" s="62"/>
      <c r="D595" s="62"/>
      <c r="E595" s="62"/>
      <c r="F595" s="64"/>
      <c r="G595" s="64"/>
      <c r="H595" s="47"/>
      <c r="I595" s="62"/>
      <c r="J595" s="62"/>
      <c r="K595" s="62"/>
      <c r="L595" s="64"/>
      <c r="M595" s="62"/>
      <c r="N595" s="62"/>
      <c r="O595" s="62"/>
      <c r="P595" s="62"/>
      <c r="Q595" s="62"/>
      <c r="R595" s="62"/>
      <c r="S595" s="62"/>
    </row>
    <row r="596" spans="1:19" ht="21">
      <c r="A596" s="1"/>
      <c r="B596" s="1"/>
      <c r="C596" s="1"/>
      <c r="D596" s="1"/>
      <c r="E596" s="18">
        <v>31</v>
      </c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21">
      <c r="A597" s="65" t="s">
        <v>8</v>
      </c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</row>
    <row r="598" spans="1:19" ht="21">
      <c r="A598" s="65" t="s">
        <v>392</v>
      </c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</row>
    <row r="599" spans="1:19" ht="21">
      <c r="A599" s="66" t="s">
        <v>1</v>
      </c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</row>
    <row r="600" spans="1:19" ht="21">
      <c r="A600" s="2" t="s">
        <v>9</v>
      </c>
      <c r="B600" s="2" t="s">
        <v>10</v>
      </c>
      <c r="C600" s="2" t="s">
        <v>11</v>
      </c>
      <c r="D600" s="2" t="s">
        <v>7</v>
      </c>
      <c r="E600" s="2" t="s">
        <v>12</v>
      </c>
      <c r="F600" s="2" t="s">
        <v>29</v>
      </c>
      <c r="G600" s="70" t="s">
        <v>393</v>
      </c>
      <c r="H600" s="135"/>
      <c r="I600" s="136"/>
      <c r="J600" s="70" t="s">
        <v>394</v>
      </c>
      <c r="K600" s="135"/>
      <c r="L600" s="135"/>
      <c r="M600" s="135"/>
      <c r="N600" s="135"/>
      <c r="O600" s="135"/>
      <c r="P600" s="135"/>
      <c r="Q600" s="135"/>
      <c r="R600" s="135"/>
      <c r="S600" s="136"/>
    </row>
    <row r="601" spans="1:19" ht="21">
      <c r="A601" s="6"/>
      <c r="B601" s="6"/>
      <c r="C601" s="6"/>
      <c r="D601" s="6"/>
      <c r="E601" s="6" t="s">
        <v>13</v>
      </c>
      <c r="F601" s="6" t="s">
        <v>13</v>
      </c>
      <c r="G601" s="13" t="s">
        <v>14</v>
      </c>
      <c r="H601" s="13" t="s">
        <v>15</v>
      </c>
      <c r="I601" s="13" t="s">
        <v>16</v>
      </c>
      <c r="J601" s="13" t="s">
        <v>17</v>
      </c>
      <c r="K601" s="13" t="s">
        <v>18</v>
      </c>
      <c r="L601" s="13" t="s">
        <v>19</v>
      </c>
      <c r="M601" s="13" t="s">
        <v>20</v>
      </c>
      <c r="N601" s="13" t="s">
        <v>21</v>
      </c>
      <c r="O601" s="13" t="s">
        <v>22</v>
      </c>
      <c r="P601" s="57"/>
      <c r="Q601" s="14" t="s">
        <v>23</v>
      </c>
      <c r="R601" s="14" t="s">
        <v>24</v>
      </c>
      <c r="S601" s="15" t="s">
        <v>25</v>
      </c>
    </row>
    <row r="602" spans="1:19" ht="21">
      <c r="A602" s="2">
        <v>1</v>
      </c>
      <c r="B602" s="16" t="s">
        <v>340</v>
      </c>
      <c r="C602" s="16" t="s">
        <v>199</v>
      </c>
      <c r="D602" s="17">
        <v>100000</v>
      </c>
      <c r="E602" s="2" t="s">
        <v>344</v>
      </c>
      <c r="F602" s="2" t="s">
        <v>205</v>
      </c>
      <c r="G602" s="2"/>
      <c r="H602" s="2"/>
      <c r="I602" s="2"/>
      <c r="J602" s="2" t="s">
        <v>31</v>
      </c>
      <c r="K602" s="2" t="s">
        <v>31</v>
      </c>
      <c r="L602" s="2" t="s">
        <v>31</v>
      </c>
      <c r="M602" s="2" t="s">
        <v>31</v>
      </c>
      <c r="N602" s="2" t="s">
        <v>31</v>
      </c>
      <c r="O602" s="2" t="s">
        <v>31</v>
      </c>
      <c r="P602" s="1"/>
      <c r="Q602" s="2" t="s">
        <v>31</v>
      </c>
      <c r="R602" s="2" t="s">
        <v>31</v>
      </c>
      <c r="S602" s="2" t="s">
        <v>31</v>
      </c>
    </row>
    <row r="603" spans="1:19" ht="21">
      <c r="A603" s="10"/>
      <c r="B603" s="11" t="s">
        <v>341</v>
      </c>
      <c r="C603" s="11" t="s">
        <v>342</v>
      </c>
      <c r="D603" s="26"/>
      <c r="E603" s="10" t="s">
        <v>79</v>
      </c>
      <c r="F603" s="11"/>
      <c r="G603" s="10"/>
      <c r="H603" s="11"/>
      <c r="I603" s="10"/>
      <c r="J603" s="11"/>
      <c r="K603" s="10"/>
      <c r="L603" s="10"/>
      <c r="M603" s="10"/>
      <c r="N603" s="10"/>
      <c r="O603" s="11"/>
      <c r="P603" s="1"/>
      <c r="Q603" s="11"/>
      <c r="R603" s="10"/>
      <c r="S603" s="11"/>
    </row>
    <row r="604" spans="1:19" ht="21">
      <c r="A604" s="10"/>
      <c r="B604" s="11"/>
      <c r="C604" s="11" t="s">
        <v>343</v>
      </c>
      <c r="D604" s="26"/>
      <c r="E604" s="10"/>
      <c r="F604" s="11"/>
      <c r="G604" s="10"/>
      <c r="H604" s="11"/>
      <c r="I604" s="10"/>
      <c r="J604" s="11"/>
      <c r="K604" s="10"/>
      <c r="L604" s="10"/>
      <c r="M604" s="10"/>
      <c r="N604" s="10"/>
      <c r="O604" s="11"/>
      <c r="P604" s="1"/>
      <c r="Q604" s="11"/>
      <c r="R604" s="10"/>
      <c r="S604" s="11"/>
    </row>
    <row r="605" spans="1:19" ht="21">
      <c r="A605" s="6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"/>
      <c r="Q605" s="12"/>
      <c r="R605" s="12"/>
      <c r="S605" s="12"/>
    </row>
    <row r="606" spans="1:19" ht="21">
      <c r="A606" s="2">
        <v>2</v>
      </c>
      <c r="B606" s="16" t="s">
        <v>481</v>
      </c>
      <c r="C606" s="16" t="s">
        <v>199</v>
      </c>
      <c r="D606" s="17">
        <v>293300</v>
      </c>
      <c r="E606" s="2" t="s">
        <v>87</v>
      </c>
      <c r="F606" s="2" t="s">
        <v>205</v>
      </c>
      <c r="G606" s="2"/>
      <c r="H606" s="2"/>
      <c r="I606" s="2"/>
      <c r="J606" s="2" t="s">
        <v>31</v>
      </c>
      <c r="K606" s="2" t="s">
        <v>31</v>
      </c>
      <c r="L606" s="2" t="s">
        <v>31</v>
      </c>
      <c r="M606" s="2" t="s">
        <v>31</v>
      </c>
      <c r="N606" s="2" t="s">
        <v>31</v>
      </c>
      <c r="O606" s="2" t="s">
        <v>31</v>
      </c>
      <c r="P606" s="1"/>
      <c r="Q606" s="2" t="s">
        <v>31</v>
      </c>
      <c r="R606" s="2" t="s">
        <v>31</v>
      </c>
      <c r="S606" s="2" t="s">
        <v>31</v>
      </c>
    </row>
    <row r="607" spans="1:19" ht="21">
      <c r="A607" s="10"/>
      <c r="B607" s="11" t="s">
        <v>482</v>
      </c>
      <c r="C607" s="11" t="s">
        <v>483</v>
      </c>
      <c r="D607" s="26"/>
      <c r="E607" s="42" t="s">
        <v>86</v>
      </c>
      <c r="F607" s="11"/>
      <c r="G607" s="10"/>
      <c r="H607" s="11"/>
      <c r="I607" s="10"/>
      <c r="J607" s="11"/>
      <c r="K607" s="10"/>
      <c r="L607" s="10"/>
      <c r="M607" s="10"/>
      <c r="N607" s="10"/>
      <c r="O607" s="11"/>
      <c r="P607" s="1"/>
      <c r="Q607" s="11"/>
      <c r="R607" s="10"/>
      <c r="S607" s="11"/>
    </row>
    <row r="608" spans="1:19" ht="21">
      <c r="A608" s="10"/>
      <c r="B608" s="11"/>
      <c r="C608" s="11" t="s">
        <v>482</v>
      </c>
      <c r="D608" s="26"/>
      <c r="E608" s="10"/>
      <c r="F608" s="11"/>
      <c r="G608" s="10"/>
      <c r="H608" s="11"/>
      <c r="I608" s="10"/>
      <c r="J608" s="11"/>
      <c r="K608" s="10"/>
      <c r="L608" s="10"/>
      <c r="M608" s="10"/>
      <c r="N608" s="10"/>
      <c r="O608" s="11"/>
      <c r="P608" s="1"/>
      <c r="Q608" s="11"/>
      <c r="R608" s="10"/>
      <c r="S608" s="11"/>
    </row>
    <row r="609" spans="1:19" ht="21">
      <c r="A609" s="6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"/>
      <c r="Q609" s="12"/>
      <c r="R609" s="12"/>
      <c r="S609" s="12"/>
    </row>
    <row r="610" spans="1:19" ht="21">
      <c r="A610" s="6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1"/>
      <c r="Q610" s="22"/>
      <c r="R610" s="22"/>
      <c r="S610" s="22"/>
    </row>
    <row r="611" spans="1:19" ht="21">
      <c r="A611" s="6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1"/>
      <c r="Q611" s="22"/>
      <c r="R611" s="22"/>
      <c r="S611" s="22"/>
    </row>
    <row r="612" spans="1:19" ht="21">
      <c r="A612" s="6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1"/>
      <c r="Q612" s="22"/>
      <c r="R612" s="22"/>
      <c r="S612" s="22"/>
    </row>
    <row r="613" spans="1:19" ht="21">
      <c r="A613" s="6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1"/>
      <c r="Q613" s="22"/>
      <c r="R613" s="22"/>
      <c r="S613" s="22"/>
    </row>
    <row r="614" spans="1:19" ht="21">
      <c r="A614" s="6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1"/>
      <c r="Q614" s="22"/>
      <c r="R614" s="22"/>
      <c r="S614" s="22"/>
    </row>
    <row r="615" spans="1:19" ht="21">
      <c r="A615" s="6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1"/>
      <c r="Q615" s="22"/>
      <c r="R615" s="22"/>
      <c r="S615" s="22"/>
    </row>
    <row r="616" spans="1:19" ht="21">
      <c r="A616" s="6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1"/>
      <c r="Q616" s="22"/>
      <c r="R616" s="22"/>
      <c r="S616" s="22"/>
    </row>
    <row r="617" spans="1:19" ht="21">
      <c r="A617" s="1"/>
      <c r="B617" s="1"/>
      <c r="C617" s="1"/>
      <c r="D617" s="1"/>
      <c r="E617" s="18">
        <v>32</v>
      </c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21">
      <c r="A618" s="65" t="s">
        <v>0</v>
      </c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</row>
    <row r="619" spans="1:19" ht="21">
      <c r="A619" s="65" t="s">
        <v>392</v>
      </c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</row>
    <row r="620" spans="1:19" ht="21">
      <c r="A620" s="66" t="s">
        <v>1</v>
      </c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</row>
    <row r="621" spans="1:19" ht="21">
      <c r="A621" s="67" t="s">
        <v>2</v>
      </c>
      <c r="B621" s="138"/>
      <c r="C621" s="138"/>
      <c r="D621" s="139"/>
      <c r="E621" s="2" t="s">
        <v>6</v>
      </c>
      <c r="F621" s="67" t="s">
        <v>4</v>
      </c>
      <c r="G621" s="139"/>
      <c r="H621" s="67" t="s">
        <v>6</v>
      </c>
      <c r="I621" s="138"/>
      <c r="J621" s="138"/>
      <c r="K621" s="139"/>
      <c r="L621" s="3" t="s">
        <v>4</v>
      </c>
      <c r="M621" s="4"/>
      <c r="N621" s="5"/>
      <c r="O621" s="67" t="s">
        <v>3</v>
      </c>
      <c r="P621" s="138"/>
      <c r="Q621" s="138"/>
      <c r="R621" s="138"/>
      <c r="S621" s="139"/>
    </row>
    <row r="622" spans="1:19" ht="21">
      <c r="A622" s="78"/>
      <c r="B622" s="140"/>
      <c r="C622" s="140"/>
      <c r="D622" s="141"/>
      <c r="E622" s="6" t="s">
        <v>30</v>
      </c>
      <c r="F622" s="78" t="s">
        <v>5</v>
      </c>
      <c r="G622" s="141"/>
      <c r="H622" s="78" t="s">
        <v>7</v>
      </c>
      <c r="I622" s="140"/>
      <c r="J622" s="140"/>
      <c r="K622" s="141"/>
      <c r="L622" s="7" t="s">
        <v>26</v>
      </c>
      <c r="M622" s="8"/>
      <c r="N622" s="9"/>
      <c r="O622" s="78"/>
      <c r="P622" s="140"/>
      <c r="Q622" s="140"/>
      <c r="R622" s="140"/>
      <c r="S622" s="141"/>
    </row>
    <row r="623" spans="1:19" ht="21">
      <c r="A623" s="81" t="s">
        <v>158</v>
      </c>
      <c r="B623" s="138"/>
      <c r="C623" s="138"/>
      <c r="D623" s="139"/>
      <c r="E623" s="2"/>
      <c r="F623" s="67"/>
      <c r="G623" s="139"/>
      <c r="H623" s="67"/>
      <c r="I623" s="138"/>
      <c r="J623" s="138"/>
      <c r="K623" s="139"/>
      <c r="L623" s="67"/>
      <c r="M623" s="138"/>
      <c r="N623" s="139"/>
      <c r="O623" s="67" t="s">
        <v>33</v>
      </c>
      <c r="P623" s="138"/>
      <c r="Q623" s="138"/>
      <c r="R623" s="138"/>
      <c r="S623" s="139"/>
    </row>
    <row r="624" spans="1:19" ht="21">
      <c r="A624" s="85" t="s">
        <v>160</v>
      </c>
      <c r="B624" s="134"/>
      <c r="C624" s="134"/>
      <c r="D624" s="137"/>
      <c r="E624" s="10">
        <v>4</v>
      </c>
      <c r="F624" s="73">
        <v>4.08</v>
      </c>
      <c r="G624" s="137"/>
      <c r="H624" s="103">
        <f>D644+D646+D650</f>
        <v>50000</v>
      </c>
      <c r="I624" s="134"/>
      <c r="J624" s="134"/>
      <c r="K624" s="137"/>
      <c r="L624" s="106">
        <v>0.35</v>
      </c>
      <c r="M624" s="134"/>
      <c r="N624" s="137"/>
      <c r="O624" s="73"/>
      <c r="P624" s="134"/>
      <c r="Q624" s="134"/>
      <c r="R624" s="134"/>
      <c r="S624" s="137"/>
    </row>
    <row r="625" spans="1:19" ht="21">
      <c r="A625" s="85"/>
      <c r="B625" s="134"/>
      <c r="C625" s="134"/>
      <c r="D625" s="137"/>
      <c r="E625" s="11"/>
      <c r="F625" s="73"/>
      <c r="G625" s="137"/>
      <c r="H625" s="75"/>
      <c r="I625" s="134"/>
      <c r="J625" s="134"/>
      <c r="K625" s="137"/>
      <c r="L625" s="106"/>
      <c r="M625" s="134"/>
      <c r="N625" s="137"/>
      <c r="O625" s="73"/>
      <c r="P625" s="134"/>
      <c r="Q625" s="134"/>
      <c r="R625" s="134"/>
      <c r="S625" s="137"/>
    </row>
    <row r="626" spans="1:19" ht="21">
      <c r="A626" s="94"/>
      <c r="B626" s="140"/>
      <c r="C626" s="140"/>
      <c r="D626" s="141"/>
      <c r="E626" s="12"/>
      <c r="F626" s="78"/>
      <c r="G626" s="141"/>
      <c r="H626" s="97"/>
      <c r="I626" s="140"/>
      <c r="J626" s="140"/>
      <c r="K626" s="141"/>
      <c r="L626" s="100"/>
      <c r="M626" s="140"/>
      <c r="N626" s="141"/>
      <c r="O626" s="78"/>
      <c r="P626" s="140"/>
      <c r="Q626" s="140"/>
      <c r="R626" s="140"/>
      <c r="S626" s="141"/>
    </row>
    <row r="627" spans="1:19" ht="21">
      <c r="A627" s="70" t="s">
        <v>28</v>
      </c>
      <c r="B627" s="135"/>
      <c r="C627" s="135"/>
      <c r="D627" s="136"/>
      <c r="E627" s="13">
        <f>E624</f>
        <v>4</v>
      </c>
      <c r="F627" s="70">
        <f>F624</f>
        <v>4.08</v>
      </c>
      <c r="G627" s="136"/>
      <c r="H627" s="88">
        <f>H624</f>
        <v>50000</v>
      </c>
      <c r="I627" s="135"/>
      <c r="J627" s="135"/>
      <c r="K627" s="136"/>
      <c r="L627" s="91">
        <f>L624</f>
        <v>0.35</v>
      </c>
      <c r="M627" s="135"/>
      <c r="N627" s="136"/>
      <c r="O627" s="70"/>
      <c r="P627" s="135"/>
      <c r="Q627" s="135"/>
      <c r="R627" s="135"/>
      <c r="S627" s="136"/>
    </row>
    <row r="628" spans="1:19" ht="21">
      <c r="A628" s="62"/>
      <c r="B628" s="62"/>
      <c r="C628" s="62"/>
      <c r="D628" s="62"/>
      <c r="E628" s="62"/>
      <c r="F628" s="62"/>
      <c r="G628" s="62"/>
      <c r="H628" s="47"/>
      <c r="I628" s="62"/>
      <c r="J628" s="62"/>
      <c r="K628" s="62"/>
      <c r="L628" s="64"/>
      <c r="M628" s="62"/>
      <c r="N628" s="62"/>
      <c r="O628" s="62"/>
      <c r="P628" s="62"/>
      <c r="Q628" s="62"/>
      <c r="R628" s="62"/>
      <c r="S628" s="62"/>
    </row>
    <row r="629" spans="1:19" ht="21">
      <c r="A629" s="62"/>
      <c r="B629" s="62"/>
      <c r="C629" s="62"/>
      <c r="D629" s="62"/>
      <c r="E629" s="62"/>
      <c r="F629" s="62"/>
      <c r="G629" s="62"/>
      <c r="H629" s="47"/>
      <c r="I629" s="62"/>
      <c r="J629" s="62"/>
      <c r="K629" s="62"/>
      <c r="L629" s="64"/>
      <c r="M629" s="62"/>
      <c r="N629" s="62"/>
      <c r="O629" s="62"/>
      <c r="P629" s="62"/>
      <c r="Q629" s="62"/>
      <c r="R629" s="62"/>
      <c r="S629" s="62"/>
    </row>
    <row r="630" spans="1:19" ht="21">
      <c r="A630" s="62"/>
      <c r="B630" s="62"/>
      <c r="C630" s="62"/>
      <c r="D630" s="62"/>
      <c r="E630" s="62"/>
      <c r="F630" s="62"/>
      <c r="G630" s="62"/>
      <c r="H630" s="47"/>
      <c r="I630" s="62"/>
      <c r="J630" s="62"/>
      <c r="K630" s="62"/>
      <c r="L630" s="64"/>
      <c r="M630" s="62"/>
      <c r="N630" s="62"/>
      <c r="O630" s="62"/>
      <c r="P630" s="62"/>
      <c r="Q630" s="62"/>
      <c r="R630" s="62"/>
      <c r="S630" s="62"/>
    </row>
    <row r="631" spans="1:19" ht="21">
      <c r="A631" s="62"/>
      <c r="B631" s="62"/>
      <c r="C631" s="62"/>
      <c r="D631" s="62"/>
      <c r="E631" s="62"/>
      <c r="F631" s="62"/>
      <c r="G631" s="62"/>
      <c r="H631" s="47"/>
      <c r="I631" s="62"/>
      <c r="J631" s="62"/>
      <c r="K631" s="62"/>
      <c r="L631" s="64"/>
      <c r="M631" s="62"/>
      <c r="N631" s="62"/>
      <c r="O631" s="62"/>
      <c r="P631" s="62"/>
      <c r="Q631" s="62"/>
      <c r="R631" s="62"/>
      <c r="S631" s="62"/>
    </row>
    <row r="632" spans="1:19" ht="21">
      <c r="A632" s="62"/>
      <c r="B632" s="62"/>
      <c r="C632" s="62"/>
      <c r="D632" s="62"/>
      <c r="E632" s="62"/>
      <c r="F632" s="62"/>
      <c r="G632" s="62"/>
      <c r="H632" s="47"/>
      <c r="I632" s="62"/>
      <c r="J632" s="62"/>
      <c r="K632" s="62"/>
      <c r="L632" s="64"/>
      <c r="M632" s="62"/>
      <c r="N632" s="62"/>
      <c r="O632" s="62"/>
      <c r="P632" s="62"/>
      <c r="Q632" s="62"/>
      <c r="R632" s="62"/>
      <c r="S632" s="62"/>
    </row>
    <row r="633" spans="1:19" ht="21">
      <c r="A633" s="62"/>
      <c r="B633" s="62"/>
      <c r="C633" s="62"/>
      <c r="D633" s="62"/>
      <c r="E633" s="62"/>
      <c r="F633" s="62"/>
      <c r="G633" s="62"/>
      <c r="H633" s="47"/>
      <c r="I633" s="62"/>
      <c r="J633" s="62"/>
      <c r="K633" s="62"/>
      <c r="L633" s="64"/>
      <c r="M633" s="62"/>
      <c r="N633" s="62"/>
      <c r="O633" s="62"/>
      <c r="P633" s="62"/>
      <c r="Q633" s="62"/>
      <c r="R633" s="62"/>
      <c r="S633" s="62"/>
    </row>
    <row r="634" spans="1:19" ht="21">
      <c r="A634" s="62"/>
      <c r="B634" s="62"/>
      <c r="C634" s="62"/>
      <c r="D634" s="62"/>
      <c r="E634" s="62"/>
      <c r="F634" s="62"/>
      <c r="G634" s="62"/>
      <c r="H634" s="47"/>
      <c r="I634" s="62"/>
      <c r="J634" s="62"/>
      <c r="K634" s="62"/>
      <c r="L634" s="64"/>
      <c r="M634" s="62"/>
      <c r="N634" s="62"/>
      <c r="O634" s="62"/>
      <c r="P634" s="62"/>
      <c r="Q634" s="62"/>
      <c r="R634" s="62"/>
      <c r="S634" s="62"/>
    </row>
    <row r="635" spans="1:19" ht="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2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2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21">
      <c r="A638" s="1"/>
      <c r="B638" s="1"/>
      <c r="C638" s="1"/>
      <c r="D638" s="1"/>
      <c r="E638" s="18">
        <v>33</v>
      </c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21">
      <c r="A639" s="65" t="s">
        <v>8</v>
      </c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</row>
    <row r="640" spans="1:19" ht="21">
      <c r="A640" s="65" t="s">
        <v>392</v>
      </c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</row>
    <row r="641" spans="1:19" ht="21">
      <c r="A641" s="66" t="s">
        <v>1</v>
      </c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</row>
    <row r="642" spans="1:19" ht="21">
      <c r="A642" s="2" t="s">
        <v>9</v>
      </c>
      <c r="B642" s="2" t="s">
        <v>10</v>
      </c>
      <c r="C642" s="2" t="s">
        <v>11</v>
      </c>
      <c r="D642" s="2" t="s">
        <v>7</v>
      </c>
      <c r="E642" s="2" t="s">
        <v>12</v>
      </c>
      <c r="F642" s="2" t="s">
        <v>29</v>
      </c>
      <c r="G642" s="70" t="s">
        <v>393</v>
      </c>
      <c r="H642" s="135"/>
      <c r="I642" s="136"/>
      <c r="J642" s="70" t="s">
        <v>394</v>
      </c>
      <c r="K642" s="135"/>
      <c r="L642" s="135"/>
      <c r="M642" s="135"/>
      <c r="N642" s="135"/>
      <c r="O642" s="135"/>
      <c r="P642" s="135"/>
      <c r="Q642" s="135"/>
      <c r="R642" s="135"/>
      <c r="S642" s="136"/>
    </row>
    <row r="643" spans="1:19" ht="21">
      <c r="A643" s="6"/>
      <c r="B643" s="6"/>
      <c r="C643" s="6"/>
      <c r="D643" s="6"/>
      <c r="E643" s="6" t="s">
        <v>13</v>
      </c>
      <c r="F643" s="6" t="s">
        <v>13</v>
      </c>
      <c r="G643" s="13" t="s">
        <v>14</v>
      </c>
      <c r="H643" s="13" t="s">
        <v>15</v>
      </c>
      <c r="I643" s="13" t="s">
        <v>16</v>
      </c>
      <c r="J643" s="13" t="s">
        <v>17</v>
      </c>
      <c r="K643" s="13" t="s">
        <v>18</v>
      </c>
      <c r="L643" s="13" t="s">
        <v>19</v>
      </c>
      <c r="M643" s="13" t="s">
        <v>20</v>
      </c>
      <c r="N643" s="13" t="s">
        <v>21</v>
      </c>
      <c r="O643" s="13" t="s">
        <v>22</v>
      </c>
      <c r="P643" s="57"/>
      <c r="Q643" s="14" t="s">
        <v>23</v>
      </c>
      <c r="R643" s="14" t="s">
        <v>24</v>
      </c>
      <c r="S643" s="15" t="s">
        <v>25</v>
      </c>
    </row>
    <row r="644" spans="1:19" ht="21">
      <c r="A644" s="2">
        <v>1</v>
      </c>
      <c r="B644" s="16" t="s">
        <v>90</v>
      </c>
      <c r="C644" s="16" t="s">
        <v>63</v>
      </c>
      <c r="D644" s="17">
        <v>10000</v>
      </c>
      <c r="E644" s="2" t="s">
        <v>34</v>
      </c>
      <c r="F644" s="2" t="s">
        <v>33</v>
      </c>
      <c r="G644" s="2"/>
      <c r="H644" s="2"/>
      <c r="I644" s="2"/>
      <c r="J644" s="2"/>
      <c r="K644" s="2" t="s">
        <v>31</v>
      </c>
      <c r="L644" s="2" t="s">
        <v>31</v>
      </c>
      <c r="M644" s="2" t="s">
        <v>31</v>
      </c>
      <c r="N644" s="2" t="s">
        <v>31</v>
      </c>
      <c r="O644" s="2" t="s">
        <v>31</v>
      </c>
      <c r="P644" s="1"/>
      <c r="Q644" s="2" t="s">
        <v>31</v>
      </c>
      <c r="R644" s="2" t="s">
        <v>31</v>
      </c>
      <c r="S644" s="2" t="s">
        <v>31</v>
      </c>
    </row>
    <row r="645" spans="1:19" ht="21">
      <c r="A645" s="10"/>
      <c r="B645" s="11"/>
      <c r="C645" s="11" t="s">
        <v>211</v>
      </c>
      <c r="D645" s="26"/>
      <c r="E645" s="10"/>
      <c r="F645" s="11"/>
      <c r="G645" s="10"/>
      <c r="H645" s="11"/>
      <c r="I645" s="10"/>
      <c r="J645" s="11"/>
      <c r="K645" s="10"/>
      <c r="L645" s="10"/>
      <c r="M645" s="10"/>
      <c r="N645" s="10"/>
      <c r="O645" s="11"/>
      <c r="P645" s="1"/>
      <c r="Q645" s="11"/>
      <c r="R645" s="10"/>
      <c r="S645" s="11"/>
    </row>
    <row r="646" spans="1:19" ht="21">
      <c r="A646" s="2">
        <v>2</v>
      </c>
      <c r="B646" s="16" t="s">
        <v>257</v>
      </c>
      <c r="C646" s="16" t="s">
        <v>199</v>
      </c>
      <c r="D646" s="17">
        <v>30000</v>
      </c>
      <c r="E646" s="2" t="s">
        <v>34</v>
      </c>
      <c r="F646" s="2" t="s">
        <v>33</v>
      </c>
      <c r="G646" s="2"/>
      <c r="H646" s="2"/>
      <c r="I646" s="2"/>
      <c r="J646" s="2" t="s">
        <v>31</v>
      </c>
      <c r="K646" s="2" t="s">
        <v>31</v>
      </c>
      <c r="L646" s="2" t="s">
        <v>31</v>
      </c>
      <c r="M646" s="2" t="s">
        <v>31</v>
      </c>
      <c r="N646" s="2" t="s">
        <v>31</v>
      </c>
      <c r="O646" s="2" t="s">
        <v>31</v>
      </c>
      <c r="P646" s="1"/>
      <c r="Q646" s="2" t="s">
        <v>31</v>
      </c>
      <c r="R646" s="2" t="s">
        <v>31</v>
      </c>
      <c r="S646" s="2" t="s">
        <v>31</v>
      </c>
    </row>
    <row r="647" spans="1:19" ht="21">
      <c r="A647" s="10"/>
      <c r="B647" s="11" t="s">
        <v>258</v>
      </c>
      <c r="C647" s="11" t="s">
        <v>209</v>
      </c>
      <c r="D647" s="26"/>
      <c r="E647" s="10"/>
      <c r="F647" s="11"/>
      <c r="G647" s="10"/>
      <c r="H647" s="11"/>
      <c r="I647" s="10"/>
      <c r="J647" s="11"/>
      <c r="K647" s="10"/>
      <c r="L647" s="10"/>
      <c r="M647" s="10"/>
      <c r="N647" s="10"/>
      <c r="O647" s="11"/>
      <c r="P647" s="1"/>
      <c r="Q647" s="11"/>
      <c r="R647" s="10"/>
      <c r="S647" s="11"/>
    </row>
    <row r="648" spans="1:19" ht="21">
      <c r="A648" s="10"/>
      <c r="B648" s="11"/>
      <c r="C648" s="11" t="s">
        <v>210</v>
      </c>
      <c r="D648" s="26"/>
      <c r="E648" s="10"/>
      <c r="F648" s="11"/>
      <c r="G648" s="10"/>
      <c r="H648" s="11"/>
      <c r="I648" s="10"/>
      <c r="J648" s="11"/>
      <c r="K648" s="10"/>
      <c r="L648" s="10"/>
      <c r="M648" s="10"/>
      <c r="N648" s="10"/>
      <c r="O648" s="11"/>
      <c r="P648" s="1"/>
      <c r="Q648" s="11"/>
      <c r="R648" s="10"/>
      <c r="S648" s="11"/>
    </row>
    <row r="649" spans="1:19" ht="21">
      <c r="A649" s="6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"/>
      <c r="Q649" s="12"/>
      <c r="R649" s="12"/>
      <c r="S649" s="12"/>
    </row>
    <row r="650" spans="1:19" ht="21">
      <c r="A650" s="2">
        <v>3</v>
      </c>
      <c r="B650" s="16" t="s">
        <v>255</v>
      </c>
      <c r="C650" s="16" t="s">
        <v>206</v>
      </c>
      <c r="D650" s="17">
        <v>10000</v>
      </c>
      <c r="E650" s="2" t="s">
        <v>59</v>
      </c>
      <c r="F650" s="2" t="s">
        <v>33</v>
      </c>
      <c r="G650" s="2"/>
      <c r="H650" s="2"/>
      <c r="I650" s="2"/>
      <c r="J650" s="2" t="s">
        <v>31</v>
      </c>
      <c r="K650" s="2" t="s">
        <v>31</v>
      </c>
      <c r="L650" s="2" t="s">
        <v>31</v>
      </c>
      <c r="M650" s="2" t="s">
        <v>31</v>
      </c>
      <c r="N650" s="2" t="s">
        <v>31</v>
      </c>
      <c r="O650" s="2" t="s">
        <v>31</v>
      </c>
      <c r="P650" s="1"/>
      <c r="Q650" s="2" t="s">
        <v>31</v>
      </c>
      <c r="R650" s="2" t="s">
        <v>31</v>
      </c>
      <c r="S650" s="2" t="s">
        <v>31</v>
      </c>
    </row>
    <row r="651" spans="1:19" ht="21">
      <c r="A651" s="10"/>
      <c r="B651" s="11" t="s">
        <v>256</v>
      </c>
      <c r="C651" s="11" t="s">
        <v>207</v>
      </c>
      <c r="D651" s="26"/>
      <c r="E651" s="10"/>
      <c r="F651" s="11"/>
      <c r="G651" s="10"/>
      <c r="H651" s="11"/>
      <c r="I651" s="10"/>
      <c r="J651" s="11"/>
      <c r="K651" s="10"/>
      <c r="L651" s="10"/>
      <c r="M651" s="10"/>
      <c r="N651" s="10"/>
      <c r="O651" s="11"/>
      <c r="P651" s="1"/>
      <c r="Q651" s="11"/>
      <c r="R651" s="10"/>
      <c r="S651" s="11"/>
    </row>
    <row r="652" spans="1:19" ht="21">
      <c r="A652" s="10"/>
      <c r="B652" s="11"/>
      <c r="C652" s="11" t="s">
        <v>208</v>
      </c>
      <c r="D652" s="26"/>
      <c r="E652" s="10"/>
      <c r="F652" s="11"/>
      <c r="G652" s="10"/>
      <c r="H652" s="11"/>
      <c r="I652" s="10"/>
      <c r="J652" s="11"/>
      <c r="K652" s="10"/>
      <c r="L652" s="10"/>
      <c r="M652" s="10"/>
      <c r="N652" s="10"/>
      <c r="O652" s="11"/>
      <c r="P652" s="1"/>
      <c r="Q652" s="11"/>
      <c r="R652" s="10"/>
      <c r="S652" s="11"/>
    </row>
    <row r="653" spans="1:19" ht="21">
      <c r="A653" s="10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"/>
      <c r="Q653" s="11"/>
      <c r="R653" s="11"/>
      <c r="S653" s="11"/>
    </row>
    <row r="654" spans="1:19" ht="21">
      <c r="A654" s="2">
        <v>4</v>
      </c>
      <c r="B654" s="16" t="s">
        <v>409</v>
      </c>
      <c r="C654" s="16" t="s">
        <v>63</v>
      </c>
      <c r="D654" s="17">
        <v>72000</v>
      </c>
      <c r="E654" s="2" t="s">
        <v>34</v>
      </c>
      <c r="F654" s="2" t="s">
        <v>33</v>
      </c>
      <c r="G654" s="2"/>
      <c r="H654" s="2"/>
      <c r="I654" s="2"/>
      <c r="J654" s="2"/>
      <c r="K654" s="2" t="s">
        <v>31</v>
      </c>
      <c r="L654" s="2" t="s">
        <v>31</v>
      </c>
      <c r="M654" s="2" t="s">
        <v>31</v>
      </c>
      <c r="N654" s="2" t="s">
        <v>31</v>
      </c>
      <c r="O654" s="2" t="s">
        <v>31</v>
      </c>
      <c r="P654" s="4"/>
      <c r="Q654" s="2" t="s">
        <v>31</v>
      </c>
      <c r="R654" s="2" t="s">
        <v>31</v>
      </c>
      <c r="S654" s="2" t="s">
        <v>31</v>
      </c>
    </row>
    <row r="655" spans="1:19" ht="21">
      <c r="A655" s="6"/>
      <c r="B655" s="12"/>
      <c r="C655" s="12" t="s">
        <v>410</v>
      </c>
      <c r="D655" s="29"/>
      <c r="E655" s="6"/>
      <c r="F655" s="12"/>
      <c r="G655" s="6"/>
      <c r="H655" s="12"/>
      <c r="I655" s="6"/>
      <c r="J655" s="12"/>
      <c r="K655" s="6"/>
      <c r="L655" s="6"/>
      <c r="M655" s="6"/>
      <c r="N655" s="6"/>
      <c r="O655" s="12"/>
      <c r="P655" s="8"/>
      <c r="Q655" s="12"/>
      <c r="R655" s="6"/>
      <c r="S655" s="12"/>
    </row>
    <row r="656" spans="1:19" ht="21">
      <c r="A656" s="61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</row>
    <row r="657" spans="1:19" ht="21">
      <c r="A657" s="61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</row>
    <row r="658" spans="1:19" ht="21">
      <c r="A658" s="61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</row>
    <row r="659" spans="1:19" ht="21">
      <c r="A659" s="1"/>
      <c r="B659" s="1"/>
      <c r="C659" s="1"/>
      <c r="D659" s="1"/>
      <c r="E659" s="18">
        <v>34</v>
      </c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21">
      <c r="A660" s="65" t="s">
        <v>0</v>
      </c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</row>
    <row r="661" spans="1:19" ht="21">
      <c r="A661" s="65" t="s">
        <v>392</v>
      </c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</row>
    <row r="662" spans="1:19" ht="21">
      <c r="A662" s="66" t="s">
        <v>1</v>
      </c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</row>
    <row r="663" spans="1:19" ht="21">
      <c r="A663" s="67" t="s">
        <v>2</v>
      </c>
      <c r="B663" s="138"/>
      <c r="C663" s="138"/>
      <c r="D663" s="139"/>
      <c r="E663" s="2" t="s">
        <v>6</v>
      </c>
      <c r="F663" s="67" t="s">
        <v>4</v>
      </c>
      <c r="G663" s="139"/>
      <c r="H663" s="67" t="s">
        <v>6</v>
      </c>
      <c r="I663" s="138"/>
      <c r="J663" s="138"/>
      <c r="K663" s="139"/>
      <c r="L663" s="3" t="s">
        <v>4</v>
      </c>
      <c r="M663" s="4"/>
      <c r="N663" s="5"/>
      <c r="O663" s="67" t="s">
        <v>3</v>
      </c>
      <c r="P663" s="138"/>
      <c r="Q663" s="138"/>
      <c r="R663" s="138"/>
      <c r="S663" s="139"/>
    </row>
    <row r="664" spans="1:19" ht="21">
      <c r="A664" s="78"/>
      <c r="B664" s="140"/>
      <c r="C664" s="140"/>
      <c r="D664" s="141"/>
      <c r="E664" s="6" t="s">
        <v>30</v>
      </c>
      <c r="F664" s="78" t="s">
        <v>5</v>
      </c>
      <c r="G664" s="141"/>
      <c r="H664" s="78" t="s">
        <v>7</v>
      </c>
      <c r="I664" s="140"/>
      <c r="J664" s="140"/>
      <c r="K664" s="141"/>
      <c r="L664" s="7" t="s">
        <v>26</v>
      </c>
      <c r="M664" s="8"/>
      <c r="N664" s="9"/>
      <c r="O664" s="78"/>
      <c r="P664" s="140"/>
      <c r="Q664" s="140"/>
      <c r="R664" s="140"/>
      <c r="S664" s="141"/>
    </row>
    <row r="665" spans="1:19" ht="21">
      <c r="A665" s="81" t="s">
        <v>158</v>
      </c>
      <c r="B665" s="138"/>
      <c r="C665" s="138"/>
      <c r="D665" s="139"/>
      <c r="E665" s="2"/>
      <c r="F665" s="67"/>
      <c r="G665" s="139"/>
      <c r="H665" s="67"/>
      <c r="I665" s="138"/>
      <c r="J665" s="138"/>
      <c r="K665" s="139"/>
      <c r="L665" s="67"/>
      <c r="M665" s="138"/>
      <c r="N665" s="139"/>
      <c r="O665" s="67" t="s">
        <v>33</v>
      </c>
      <c r="P665" s="138"/>
      <c r="Q665" s="138"/>
      <c r="R665" s="138"/>
      <c r="S665" s="139"/>
    </row>
    <row r="666" spans="1:19" ht="21">
      <c r="A666" s="85" t="s">
        <v>161</v>
      </c>
      <c r="B666" s="134"/>
      <c r="C666" s="134"/>
      <c r="D666" s="137"/>
      <c r="E666" s="10">
        <v>3</v>
      </c>
      <c r="F666" s="73">
        <v>3.06</v>
      </c>
      <c r="G666" s="137"/>
      <c r="H666" s="113">
        <f>D686+D689+D692</f>
        <v>90000</v>
      </c>
      <c r="I666" s="134"/>
      <c r="J666" s="134"/>
      <c r="K666" s="137"/>
      <c r="L666" s="106">
        <v>0.64</v>
      </c>
      <c r="M666" s="134"/>
      <c r="N666" s="137"/>
      <c r="O666" s="73"/>
      <c r="P666" s="134"/>
      <c r="Q666" s="134"/>
      <c r="R666" s="134"/>
      <c r="S666" s="137"/>
    </row>
    <row r="667" spans="1:19" ht="21">
      <c r="A667" s="85" t="s">
        <v>162</v>
      </c>
      <c r="B667" s="134"/>
      <c r="C667" s="134"/>
      <c r="D667" s="137"/>
      <c r="E667" s="11"/>
      <c r="F667" s="73"/>
      <c r="G667" s="137"/>
      <c r="H667" s="113"/>
      <c r="I667" s="134"/>
      <c r="J667" s="134"/>
      <c r="K667" s="137"/>
      <c r="L667" s="106"/>
      <c r="M667" s="134"/>
      <c r="N667" s="137"/>
      <c r="O667" s="73"/>
      <c r="P667" s="134"/>
      <c r="Q667" s="134"/>
      <c r="R667" s="134"/>
      <c r="S667" s="137"/>
    </row>
    <row r="668" spans="1:19" ht="21">
      <c r="A668" s="94"/>
      <c r="B668" s="140"/>
      <c r="C668" s="140"/>
      <c r="D668" s="141"/>
      <c r="E668" s="12"/>
      <c r="F668" s="78"/>
      <c r="G668" s="141"/>
      <c r="H668" s="114"/>
      <c r="I668" s="140"/>
      <c r="J668" s="140"/>
      <c r="K668" s="141"/>
      <c r="L668" s="100"/>
      <c r="M668" s="140"/>
      <c r="N668" s="141"/>
      <c r="O668" s="78"/>
      <c r="P668" s="140"/>
      <c r="Q668" s="140"/>
      <c r="R668" s="140"/>
      <c r="S668" s="141"/>
    </row>
    <row r="669" spans="1:19" ht="21">
      <c r="A669" s="70" t="s">
        <v>28</v>
      </c>
      <c r="B669" s="135"/>
      <c r="C669" s="135"/>
      <c r="D669" s="136"/>
      <c r="E669" s="13">
        <f>E666</f>
        <v>3</v>
      </c>
      <c r="F669" s="70">
        <f>F666</f>
        <v>3.06</v>
      </c>
      <c r="G669" s="136"/>
      <c r="H669" s="112">
        <f>H666</f>
        <v>90000</v>
      </c>
      <c r="I669" s="135"/>
      <c r="J669" s="135"/>
      <c r="K669" s="136"/>
      <c r="L669" s="91">
        <f>L666</f>
        <v>0.64</v>
      </c>
      <c r="M669" s="135"/>
      <c r="N669" s="136"/>
      <c r="O669" s="70"/>
      <c r="P669" s="135"/>
      <c r="Q669" s="135"/>
      <c r="R669" s="135"/>
      <c r="S669" s="136"/>
    </row>
    <row r="670" spans="1:19" ht="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21" ht="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21" ht="2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21" ht="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21" ht="2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21" s="2" customFormat="1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62"/>
      <c r="U677" s="62"/>
    </row>
    <row r="678" spans="1:21" s="2" customFormat="1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62"/>
      <c r="U678" s="62"/>
    </row>
    <row r="679" spans="1:21" s="2" customFormat="1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62"/>
      <c r="U679" s="62"/>
    </row>
    <row r="680" spans="1:21" ht="21">
      <c r="A680" s="1"/>
      <c r="B680" s="1"/>
      <c r="C680" s="1"/>
      <c r="D680" s="1"/>
      <c r="E680" s="18">
        <v>35</v>
      </c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21" ht="21">
      <c r="A681" s="65" t="s">
        <v>8</v>
      </c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</row>
    <row r="682" spans="1:21" ht="21">
      <c r="A682" s="65" t="s">
        <v>392</v>
      </c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</row>
    <row r="683" spans="1:21" ht="21">
      <c r="A683" s="66" t="s">
        <v>1</v>
      </c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</row>
    <row r="684" spans="1:21" ht="21">
      <c r="A684" s="2" t="s">
        <v>9</v>
      </c>
      <c r="B684" s="2" t="s">
        <v>10</v>
      </c>
      <c r="C684" s="2" t="s">
        <v>11</v>
      </c>
      <c r="D684" s="2" t="s">
        <v>7</v>
      </c>
      <c r="E684" s="2" t="s">
        <v>12</v>
      </c>
      <c r="F684" s="2" t="s">
        <v>29</v>
      </c>
      <c r="G684" s="70" t="s">
        <v>393</v>
      </c>
      <c r="H684" s="135"/>
      <c r="I684" s="136"/>
      <c r="J684" s="70" t="s">
        <v>394</v>
      </c>
      <c r="K684" s="135"/>
      <c r="L684" s="135"/>
      <c r="M684" s="135"/>
      <c r="N684" s="135"/>
      <c r="O684" s="135"/>
      <c r="P684" s="135"/>
      <c r="Q684" s="135"/>
      <c r="R684" s="135"/>
      <c r="S684" s="136"/>
    </row>
    <row r="685" spans="1:21" ht="21">
      <c r="A685" s="6"/>
      <c r="B685" s="6"/>
      <c r="C685" s="6"/>
      <c r="D685" s="6"/>
      <c r="E685" s="6" t="s">
        <v>13</v>
      </c>
      <c r="F685" s="6" t="s">
        <v>13</v>
      </c>
      <c r="G685" s="13" t="s">
        <v>14</v>
      </c>
      <c r="H685" s="13" t="s">
        <v>15</v>
      </c>
      <c r="I685" s="13" t="s">
        <v>16</v>
      </c>
      <c r="J685" s="13" t="s">
        <v>17</v>
      </c>
      <c r="K685" s="13" t="s">
        <v>18</v>
      </c>
      <c r="L685" s="13" t="s">
        <v>19</v>
      </c>
      <c r="M685" s="13" t="s">
        <v>20</v>
      </c>
      <c r="N685" s="13" t="s">
        <v>21</v>
      </c>
      <c r="O685" s="13" t="s">
        <v>22</v>
      </c>
      <c r="P685" s="57"/>
      <c r="Q685" s="14" t="s">
        <v>23</v>
      </c>
      <c r="R685" s="14" t="s">
        <v>24</v>
      </c>
      <c r="S685" s="15" t="s">
        <v>25</v>
      </c>
    </row>
    <row r="686" spans="1:21" ht="21">
      <c r="A686" s="2">
        <v>1</v>
      </c>
      <c r="B686" s="16" t="s">
        <v>259</v>
      </c>
      <c r="C686" s="16" t="s">
        <v>80</v>
      </c>
      <c r="D686" s="17">
        <v>40000</v>
      </c>
      <c r="E686" s="2" t="s">
        <v>34</v>
      </c>
      <c r="F686" s="2" t="s">
        <v>33</v>
      </c>
      <c r="G686" s="2"/>
      <c r="H686" s="2"/>
      <c r="I686" s="2"/>
      <c r="J686" s="2" t="s">
        <v>31</v>
      </c>
      <c r="K686" s="2"/>
      <c r="L686" s="2"/>
      <c r="M686" s="2" t="s">
        <v>31</v>
      </c>
      <c r="N686" s="2"/>
      <c r="O686" s="2"/>
      <c r="P686" s="1"/>
      <c r="Q686" s="2"/>
      <c r="R686" s="2"/>
      <c r="S686" s="2"/>
    </row>
    <row r="687" spans="1:21" ht="21">
      <c r="A687" s="10"/>
      <c r="B687" s="11" t="s">
        <v>260</v>
      </c>
      <c r="C687" s="11" t="s">
        <v>91</v>
      </c>
      <c r="D687" s="26"/>
      <c r="E687" s="10"/>
      <c r="F687" s="11"/>
      <c r="G687" s="10"/>
      <c r="H687" s="11"/>
      <c r="I687" s="10"/>
      <c r="J687" s="11"/>
      <c r="K687" s="10"/>
      <c r="L687" s="10"/>
      <c r="M687" s="10"/>
      <c r="N687" s="10"/>
      <c r="O687" s="11"/>
      <c r="P687" s="1"/>
      <c r="Q687" s="11"/>
      <c r="R687" s="10"/>
      <c r="S687" s="11"/>
    </row>
    <row r="688" spans="1:21" ht="21">
      <c r="A688" s="6"/>
      <c r="B688" s="12"/>
      <c r="C688" s="12" t="s">
        <v>92</v>
      </c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"/>
      <c r="Q688" s="12"/>
      <c r="R688" s="12"/>
      <c r="S688" s="12"/>
    </row>
    <row r="689" spans="1:19" ht="21">
      <c r="A689" s="2">
        <v>2</v>
      </c>
      <c r="B689" s="16" t="s">
        <v>396</v>
      </c>
      <c r="C689" s="16" t="s">
        <v>80</v>
      </c>
      <c r="D689" s="17">
        <v>20000</v>
      </c>
      <c r="E689" s="2" t="s">
        <v>34</v>
      </c>
      <c r="F689" s="2" t="s">
        <v>33</v>
      </c>
      <c r="G689" s="2" t="s">
        <v>31</v>
      </c>
      <c r="H689" s="2" t="s">
        <v>31</v>
      </c>
      <c r="I689" s="2" t="s">
        <v>31</v>
      </c>
      <c r="J689" s="2" t="s">
        <v>31</v>
      </c>
      <c r="K689" s="2" t="s">
        <v>31</v>
      </c>
      <c r="L689" s="2" t="s">
        <v>31</v>
      </c>
      <c r="M689" s="2" t="s">
        <v>31</v>
      </c>
      <c r="N689" s="2" t="s">
        <v>31</v>
      </c>
      <c r="O689" s="2" t="s">
        <v>31</v>
      </c>
      <c r="P689" s="1"/>
      <c r="Q689" s="2" t="s">
        <v>31</v>
      </c>
      <c r="R689" s="2" t="s">
        <v>31</v>
      </c>
      <c r="S689" s="2" t="s">
        <v>31</v>
      </c>
    </row>
    <row r="690" spans="1:19" ht="21">
      <c r="A690" s="10"/>
      <c r="B690" s="11" t="s">
        <v>397</v>
      </c>
      <c r="C690" s="11" t="s">
        <v>396</v>
      </c>
      <c r="D690" s="26"/>
      <c r="E690" s="10"/>
      <c r="F690" s="11"/>
      <c r="G690" s="10"/>
      <c r="H690" s="11"/>
      <c r="I690" s="10"/>
      <c r="J690" s="11"/>
      <c r="K690" s="10"/>
      <c r="L690" s="10"/>
      <c r="M690" s="10"/>
      <c r="N690" s="10"/>
      <c r="O690" s="11"/>
      <c r="P690" s="1"/>
      <c r="Q690" s="11"/>
      <c r="R690" s="10"/>
      <c r="S690" s="11"/>
    </row>
    <row r="691" spans="1:19" ht="21">
      <c r="A691" s="6"/>
      <c r="B691" s="12"/>
      <c r="C691" s="12" t="s">
        <v>395</v>
      </c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"/>
      <c r="Q691" s="12"/>
      <c r="R691" s="12"/>
      <c r="S691" s="12"/>
    </row>
    <row r="692" spans="1:19" ht="21">
      <c r="A692" s="2">
        <v>3</v>
      </c>
      <c r="B692" s="16" t="s">
        <v>411</v>
      </c>
      <c r="C692" s="16" t="s">
        <v>80</v>
      </c>
      <c r="D692" s="17">
        <v>30000</v>
      </c>
      <c r="E692" s="2" t="s">
        <v>34</v>
      </c>
      <c r="F692" s="2" t="s">
        <v>33</v>
      </c>
      <c r="G692" s="2" t="s">
        <v>31</v>
      </c>
      <c r="H692" s="2" t="s">
        <v>31</v>
      </c>
      <c r="I692" s="2" t="s">
        <v>31</v>
      </c>
      <c r="J692" s="2" t="s">
        <v>31</v>
      </c>
      <c r="K692" s="2" t="s">
        <v>31</v>
      </c>
      <c r="L692" s="2" t="s">
        <v>31</v>
      </c>
      <c r="M692" s="2" t="s">
        <v>31</v>
      </c>
      <c r="N692" s="2" t="s">
        <v>31</v>
      </c>
      <c r="O692" s="2" t="s">
        <v>31</v>
      </c>
      <c r="P692" s="1"/>
      <c r="Q692" s="2" t="s">
        <v>31</v>
      </c>
      <c r="R692" s="2" t="s">
        <v>31</v>
      </c>
      <c r="S692" s="2" t="s">
        <v>31</v>
      </c>
    </row>
    <row r="693" spans="1:19" ht="21">
      <c r="A693" s="10"/>
      <c r="B693" s="11"/>
      <c r="C693" s="11" t="s">
        <v>412</v>
      </c>
      <c r="D693" s="26"/>
      <c r="E693" s="10"/>
      <c r="F693" s="11"/>
      <c r="G693" s="10"/>
      <c r="H693" s="11"/>
      <c r="I693" s="10"/>
      <c r="J693" s="11"/>
      <c r="K693" s="10"/>
      <c r="L693" s="10"/>
      <c r="M693" s="10"/>
      <c r="N693" s="10"/>
      <c r="O693" s="11"/>
      <c r="P693" s="1"/>
      <c r="Q693" s="11"/>
      <c r="R693" s="10"/>
      <c r="S693" s="11"/>
    </row>
    <row r="694" spans="1:19" ht="21">
      <c r="A694" s="6"/>
      <c r="B694" s="12"/>
      <c r="C694" s="12" t="s">
        <v>413</v>
      </c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"/>
      <c r="Q694" s="12"/>
      <c r="R694" s="12"/>
      <c r="S694" s="12"/>
    </row>
    <row r="695" spans="1:19" ht="21">
      <c r="A695" s="6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1"/>
      <c r="Q695" s="22"/>
      <c r="R695" s="22"/>
      <c r="S695" s="22"/>
    </row>
    <row r="696" spans="1:19" ht="21">
      <c r="A696" s="6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1"/>
      <c r="Q696" s="22"/>
      <c r="R696" s="22"/>
      <c r="S696" s="22"/>
    </row>
    <row r="697" spans="1:19" ht="21">
      <c r="A697" s="6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1"/>
      <c r="Q697" s="22"/>
      <c r="R697" s="22"/>
      <c r="S697" s="22"/>
    </row>
    <row r="698" spans="1:19" ht="21">
      <c r="A698" s="6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1"/>
      <c r="Q698" s="22"/>
      <c r="R698" s="22"/>
      <c r="S698" s="22"/>
    </row>
    <row r="699" spans="1:19" ht="21">
      <c r="A699" s="6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1"/>
      <c r="Q699" s="22"/>
      <c r="R699" s="22"/>
      <c r="S699" s="22"/>
    </row>
    <row r="700" spans="1:19" ht="21">
      <c r="A700" s="6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1"/>
      <c r="Q700" s="22"/>
      <c r="R700" s="22"/>
      <c r="S700" s="22"/>
    </row>
    <row r="701" spans="1:19" ht="21">
      <c r="A701" s="1"/>
      <c r="B701" s="1"/>
      <c r="C701" s="1"/>
      <c r="D701" s="1"/>
      <c r="E701" s="18">
        <v>36</v>
      </c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21">
      <c r="A702" s="65" t="s">
        <v>0</v>
      </c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</row>
    <row r="703" spans="1:19" ht="21">
      <c r="A703" s="65" t="s">
        <v>392</v>
      </c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</row>
    <row r="704" spans="1:19" ht="21">
      <c r="A704" s="66" t="s">
        <v>1</v>
      </c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</row>
    <row r="705" spans="1:19" ht="21">
      <c r="A705" s="67" t="s">
        <v>2</v>
      </c>
      <c r="B705" s="138"/>
      <c r="C705" s="138"/>
      <c r="D705" s="139"/>
      <c r="E705" s="2" t="s">
        <v>6</v>
      </c>
      <c r="F705" s="67" t="s">
        <v>4</v>
      </c>
      <c r="G705" s="139"/>
      <c r="H705" s="67" t="s">
        <v>6</v>
      </c>
      <c r="I705" s="138"/>
      <c r="J705" s="138"/>
      <c r="K705" s="139"/>
      <c r="L705" s="3" t="s">
        <v>4</v>
      </c>
      <c r="M705" s="4"/>
      <c r="N705" s="5"/>
      <c r="O705" s="67" t="s">
        <v>3</v>
      </c>
      <c r="P705" s="138"/>
      <c r="Q705" s="138"/>
      <c r="R705" s="138"/>
      <c r="S705" s="139"/>
    </row>
    <row r="706" spans="1:19" ht="21">
      <c r="A706" s="78"/>
      <c r="B706" s="140"/>
      <c r="C706" s="140"/>
      <c r="D706" s="141"/>
      <c r="E706" s="6" t="s">
        <v>30</v>
      </c>
      <c r="F706" s="78" t="s">
        <v>5</v>
      </c>
      <c r="G706" s="141"/>
      <c r="H706" s="78" t="s">
        <v>7</v>
      </c>
      <c r="I706" s="140"/>
      <c r="J706" s="140"/>
      <c r="K706" s="141"/>
      <c r="L706" s="7" t="s">
        <v>26</v>
      </c>
      <c r="M706" s="8"/>
      <c r="N706" s="9"/>
      <c r="O706" s="78"/>
      <c r="P706" s="140"/>
      <c r="Q706" s="140"/>
      <c r="R706" s="140"/>
      <c r="S706" s="141"/>
    </row>
    <row r="707" spans="1:19" ht="21">
      <c r="A707" s="81" t="s">
        <v>158</v>
      </c>
      <c r="B707" s="138"/>
      <c r="C707" s="138"/>
      <c r="D707" s="139"/>
      <c r="E707" s="2"/>
      <c r="F707" s="67"/>
      <c r="G707" s="139"/>
      <c r="H707" s="67"/>
      <c r="I707" s="138"/>
      <c r="J707" s="138"/>
      <c r="K707" s="139"/>
      <c r="L707" s="67"/>
      <c r="M707" s="138"/>
      <c r="N707" s="139"/>
      <c r="O707" s="67" t="s">
        <v>33</v>
      </c>
      <c r="P707" s="138"/>
      <c r="Q707" s="138"/>
      <c r="R707" s="138"/>
      <c r="S707" s="139"/>
    </row>
    <row r="708" spans="1:19" ht="21">
      <c r="A708" s="85" t="s">
        <v>163</v>
      </c>
      <c r="B708" s="134"/>
      <c r="C708" s="134"/>
      <c r="D708" s="137"/>
      <c r="E708" s="10">
        <v>4</v>
      </c>
      <c r="F708" s="73">
        <v>4.08</v>
      </c>
      <c r="G708" s="137"/>
      <c r="H708" s="103">
        <f>D728+D731+D735+D738</f>
        <v>95000</v>
      </c>
      <c r="I708" s="134"/>
      <c r="J708" s="134"/>
      <c r="K708" s="137"/>
      <c r="L708" s="106">
        <v>0.68</v>
      </c>
      <c r="M708" s="134"/>
      <c r="N708" s="137"/>
      <c r="O708" s="73"/>
      <c r="P708" s="134"/>
      <c r="Q708" s="134"/>
      <c r="R708" s="134"/>
      <c r="S708" s="137"/>
    </row>
    <row r="709" spans="1:19" ht="21">
      <c r="A709" s="85"/>
      <c r="B709" s="134"/>
      <c r="C709" s="134"/>
      <c r="D709" s="137"/>
      <c r="E709" s="11"/>
      <c r="F709" s="73"/>
      <c r="G709" s="137"/>
      <c r="H709" s="75"/>
      <c r="I709" s="134"/>
      <c r="J709" s="134"/>
      <c r="K709" s="137"/>
      <c r="L709" s="106"/>
      <c r="M709" s="134"/>
      <c r="N709" s="137"/>
      <c r="O709" s="73"/>
      <c r="P709" s="134"/>
      <c r="Q709" s="134"/>
      <c r="R709" s="134"/>
      <c r="S709" s="137"/>
    </row>
    <row r="710" spans="1:19" ht="21">
      <c r="A710" s="94"/>
      <c r="B710" s="140"/>
      <c r="C710" s="140"/>
      <c r="D710" s="141"/>
      <c r="E710" s="12"/>
      <c r="F710" s="78"/>
      <c r="G710" s="141"/>
      <c r="H710" s="97"/>
      <c r="I710" s="140"/>
      <c r="J710" s="140"/>
      <c r="K710" s="141"/>
      <c r="L710" s="100"/>
      <c r="M710" s="140"/>
      <c r="N710" s="141"/>
      <c r="O710" s="78"/>
      <c r="P710" s="140"/>
      <c r="Q710" s="140"/>
      <c r="R710" s="140"/>
      <c r="S710" s="141"/>
    </row>
    <row r="711" spans="1:19" ht="21">
      <c r="A711" s="70" t="s">
        <v>28</v>
      </c>
      <c r="B711" s="135"/>
      <c r="C711" s="135"/>
      <c r="D711" s="136"/>
      <c r="E711" s="13">
        <f>E708</f>
        <v>4</v>
      </c>
      <c r="F711" s="70">
        <v>4.08</v>
      </c>
      <c r="G711" s="136"/>
      <c r="H711" s="88">
        <f>H708</f>
        <v>95000</v>
      </c>
      <c r="I711" s="135"/>
      <c r="J711" s="135"/>
      <c r="K711" s="136"/>
      <c r="L711" s="91">
        <v>0.68</v>
      </c>
      <c r="M711" s="135"/>
      <c r="N711" s="136"/>
      <c r="O711" s="70"/>
      <c r="P711" s="135"/>
      <c r="Q711" s="135"/>
      <c r="R711" s="135"/>
      <c r="S711" s="136"/>
    </row>
    <row r="712" spans="1:19" ht="21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</row>
    <row r="713" spans="1:19" ht="21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</row>
    <row r="714" spans="1:19" ht="21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</row>
    <row r="715" spans="1:19" ht="21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</row>
    <row r="716" spans="1:19" ht="21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</row>
    <row r="717" spans="1:19" ht="21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</row>
    <row r="718" spans="1:19" ht="21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</row>
    <row r="719" spans="1:19" ht="21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</row>
    <row r="720" spans="1:19" ht="21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</row>
    <row r="721" spans="1:21" ht="21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</row>
    <row r="722" spans="1:21" ht="21">
      <c r="A722" s="1"/>
      <c r="B722" s="1"/>
      <c r="C722" s="1"/>
      <c r="D722" s="1"/>
      <c r="E722" s="18">
        <v>37</v>
      </c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21" ht="21">
      <c r="A723" s="65" t="s">
        <v>8</v>
      </c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</row>
    <row r="724" spans="1:21" ht="21">
      <c r="A724" s="65" t="s">
        <v>392</v>
      </c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</row>
    <row r="725" spans="1:21" ht="21">
      <c r="A725" s="66" t="s">
        <v>1</v>
      </c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</row>
    <row r="726" spans="1:21" ht="21">
      <c r="A726" s="2" t="s">
        <v>9</v>
      </c>
      <c r="B726" s="2" t="s">
        <v>10</v>
      </c>
      <c r="C726" s="2" t="s">
        <v>11</v>
      </c>
      <c r="D726" s="2" t="s">
        <v>7</v>
      </c>
      <c r="E726" s="2" t="s">
        <v>12</v>
      </c>
      <c r="F726" s="2" t="s">
        <v>29</v>
      </c>
      <c r="G726" s="70" t="s">
        <v>393</v>
      </c>
      <c r="H726" s="135"/>
      <c r="I726" s="136"/>
      <c r="J726" s="70" t="s">
        <v>394</v>
      </c>
      <c r="K726" s="135"/>
      <c r="L726" s="135"/>
      <c r="M726" s="135"/>
      <c r="N726" s="135"/>
      <c r="O726" s="135"/>
      <c r="P726" s="135"/>
      <c r="Q726" s="135"/>
      <c r="R726" s="135"/>
      <c r="S726" s="136"/>
    </row>
    <row r="727" spans="1:21" ht="21">
      <c r="A727" s="6"/>
      <c r="B727" s="6"/>
      <c r="C727" s="6"/>
      <c r="D727" s="6"/>
      <c r="E727" s="6" t="s">
        <v>13</v>
      </c>
      <c r="F727" s="6" t="s">
        <v>13</v>
      </c>
      <c r="G727" s="13" t="s">
        <v>14</v>
      </c>
      <c r="H727" s="13" t="s">
        <v>15</v>
      </c>
      <c r="I727" s="13" t="s">
        <v>16</v>
      </c>
      <c r="J727" s="13" t="s">
        <v>17</v>
      </c>
      <c r="K727" s="13" t="s">
        <v>18</v>
      </c>
      <c r="L727" s="13" t="s">
        <v>19</v>
      </c>
      <c r="M727" s="13" t="s">
        <v>20</v>
      </c>
      <c r="N727" s="13" t="s">
        <v>21</v>
      </c>
      <c r="O727" s="13" t="s">
        <v>22</v>
      </c>
      <c r="P727" s="57"/>
      <c r="Q727" s="14" t="s">
        <v>23</v>
      </c>
      <c r="R727" s="14" t="s">
        <v>24</v>
      </c>
      <c r="S727" s="15" t="s">
        <v>25</v>
      </c>
    </row>
    <row r="728" spans="1:21" ht="21">
      <c r="A728" s="2">
        <v>1</v>
      </c>
      <c r="B728" s="16" t="s">
        <v>262</v>
      </c>
      <c r="C728" s="16" t="s">
        <v>95</v>
      </c>
      <c r="D728" s="17">
        <v>30000</v>
      </c>
      <c r="E728" s="2" t="s">
        <v>59</v>
      </c>
      <c r="F728" s="2" t="s">
        <v>33</v>
      </c>
      <c r="G728" s="2"/>
      <c r="H728" s="2"/>
      <c r="I728" s="2"/>
      <c r="J728" s="2" t="s">
        <v>31</v>
      </c>
      <c r="K728" s="2" t="s">
        <v>31</v>
      </c>
      <c r="L728" s="2" t="s">
        <v>31</v>
      </c>
      <c r="M728" s="2" t="s">
        <v>31</v>
      </c>
      <c r="N728" s="2" t="s">
        <v>31</v>
      </c>
      <c r="O728" s="2" t="s">
        <v>31</v>
      </c>
      <c r="P728" s="1"/>
      <c r="Q728" s="2" t="s">
        <v>31</v>
      </c>
      <c r="R728" s="2" t="s">
        <v>31</v>
      </c>
      <c r="S728" s="2" t="s">
        <v>31</v>
      </c>
    </row>
    <row r="729" spans="1:21" ht="21">
      <c r="A729" s="10"/>
      <c r="B729" s="11" t="s">
        <v>59</v>
      </c>
      <c r="C729" s="11" t="s">
        <v>96</v>
      </c>
      <c r="D729" s="26"/>
      <c r="E729" s="10"/>
      <c r="F729" s="11"/>
      <c r="G729" s="10"/>
      <c r="H729" s="11"/>
      <c r="I729" s="10"/>
      <c r="J729" s="11"/>
      <c r="K729" s="10"/>
      <c r="L729" s="10"/>
      <c r="M729" s="10"/>
      <c r="N729" s="10"/>
      <c r="O729" s="11"/>
      <c r="P729" s="1"/>
      <c r="Q729" s="11"/>
      <c r="R729" s="10"/>
      <c r="S729" s="11"/>
    </row>
    <row r="730" spans="1:21" ht="21">
      <c r="A730" s="6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"/>
      <c r="Q730" s="12"/>
      <c r="R730" s="12"/>
      <c r="S730" s="12"/>
    </row>
    <row r="731" spans="1:21" ht="21">
      <c r="A731" s="2">
        <v>2</v>
      </c>
      <c r="B731" s="16" t="s">
        <v>358</v>
      </c>
      <c r="C731" s="16" t="s">
        <v>218</v>
      </c>
      <c r="D731" s="17">
        <v>20000</v>
      </c>
      <c r="E731" s="2" t="s">
        <v>34</v>
      </c>
      <c r="F731" s="2" t="s">
        <v>33</v>
      </c>
      <c r="G731" s="2"/>
      <c r="H731" s="2"/>
      <c r="I731" s="2"/>
      <c r="J731" s="2" t="s">
        <v>31</v>
      </c>
      <c r="K731" s="2" t="s">
        <v>31</v>
      </c>
      <c r="L731" s="2" t="s">
        <v>31</v>
      </c>
      <c r="M731" s="2" t="s">
        <v>31</v>
      </c>
      <c r="N731" s="2" t="s">
        <v>31</v>
      </c>
      <c r="O731" s="2" t="s">
        <v>31</v>
      </c>
      <c r="P731" s="1"/>
      <c r="Q731" s="2" t="s">
        <v>31</v>
      </c>
      <c r="R731" s="2" t="s">
        <v>31</v>
      </c>
      <c r="S731" s="2" t="s">
        <v>31</v>
      </c>
    </row>
    <row r="732" spans="1:21" ht="21">
      <c r="A732" s="10"/>
      <c r="B732" s="11" t="s">
        <v>359</v>
      </c>
      <c r="C732" s="11" t="s">
        <v>360</v>
      </c>
      <c r="D732" s="26"/>
      <c r="E732" s="10"/>
      <c r="F732" s="11"/>
      <c r="G732" s="10"/>
      <c r="H732" s="11"/>
      <c r="I732" s="10"/>
      <c r="J732" s="11"/>
      <c r="K732" s="10"/>
      <c r="L732" s="10"/>
      <c r="M732" s="10"/>
      <c r="N732" s="10"/>
      <c r="O732" s="11"/>
      <c r="P732" s="1"/>
      <c r="Q732" s="11"/>
      <c r="R732" s="10"/>
      <c r="S732" s="11"/>
    </row>
    <row r="733" spans="1:21" s="6" customFormat="1" ht="21" customHeight="1">
      <c r="A733" s="10"/>
      <c r="B733" s="11" t="s">
        <v>338</v>
      </c>
      <c r="C733" s="11" t="s">
        <v>361</v>
      </c>
      <c r="D733" s="26"/>
      <c r="E733" s="10"/>
      <c r="F733" s="11"/>
      <c r="G733" s="10"/>
      <c r="H733" s="11"/>
      <c r="I733" s="10"/>
      <c r="J733" s="11"/>
      <c r="K733" s="10"/>
      <c r="L733" s="10"/>
      <c r="M733" s="10"/>
      <c r="N733" s="10"/>
      <c r="O733" s="11"/>
      <c r="P733" s="1"/>
      <c r="Q733" s="11"/>
      <c r="R733" s="10"/>
      <c r="S733" s="11"/>
      <c r="T733" s="62"/>
      <c r="U733" s="62"/>
    </row>
    <row r="734" spans="1:21" s="6" customFormat="1" ht="21" customHeight="1">
      <c r="B734" s="12"/>
      <c r="C734" s="12" t="s">
        <v>362</v>
      </c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"/>
      <c r="Q734" s="12"/>
      <c r="R734" s="12"/>
      <c r="S734" s="12"/>
      <c r="T734" s="62"/>
      <c r="U734" s="62"/>
    </row>
    <row r="735" spans="1:21" s="6" customFormat="1" ht="21" customHeight="1">
      <c r="A735" s="2">
        <v>3</v>
      </c>
      <c r="B735" s="16" t="s">
        <v>441</v>
      </c>
      <c r="C735" s="16" t="s">
        <v>218</v>
      </c>
      <c r="D735" s="17">
        <v>30000</v>
      </c>
      <c r="E735" s="2" t="s">
        <v>79</v>
      </c>
      <c r="F735" s="2" t="s">
        <v>33</v>
      </c>
      <c r="G735" s="2"/>
      <c r="H735" s="2"/>
      <c r="I735" s="2"/>
      <c r="J735" s="2" t="s">
        <v>31</v>
      </c>
      <c r="K735" s="2" t="s">
        <v>31</v>
      </c>
      <c r="L735" s="2" t="s">
        <v>31</v>
      </c>
      <c r="M735" s="2" t="s">
        <v>31</v>
      </c>
      <c r="N735" s="2" t="s">
        <v>31</v>
      </c>
      <c r="O735" s="2" t="s">
        <v>31</v>
      </c>
      <c r="P735" s="1"/>
      <c r="Q735" s="2" t="s">
        <v>31</v>
      </c>
      <c r="R735" s="2" t="s">
        <v>31</v>
      </c>
      <c r="S735" s="2" t="s">
        <v>31</v>
      </c>
      <c r="T735" s="62"/>
      <c r="U735" s="62"/>
    </row>
    <row r="736" spans="1:21" s="6" customFormat="1" ht="21" customHeight="1">
      <c r="A736" s="10"/>
      <c r="B736" s="11" t="s">
        <v>442</v>
      </c>
      <c r="C736" s="11" t="s">
        <v>443</v>
      </c>
      <c r="D736" s="26"/>
      <c r="E736" s="10"/>
      <c r="F736" s="11"/>
      <c r="G736" s="10"/>
      <c r="H736" s="11"/>
      <c r="I736" s="10"/>
      <c r="J736" s="11"/>
      <c r="K736" s="10"/>
      <c r="L736" s="10"/>
      <c r="M736" s="10"/>
      <c r="N736" s="10"/>
      <c r="O736" s="11"/>
      <c r="P736" s="1"/>
      <c r="Q736" s="11"/>
      <c r="R736" s="10"/>
      <c r="S736" s="11"/>
      <c r="T736" s="62"/>
      <c r="U736" s="62"/>
    </row>
    <row r="737" spans="1:21" s="6" customFormat="1" ht="21" customHeight="1">
      <c r="B737" s="12"/>
      <c r="C737" s="11" t="s">
        <v>442</v>
      </c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"/>
      <c r="Q737" s="12"/>
      <c r="R737" s="12"/>
      <c r="S737" s="12"/>
      <c r="T737" s="62"/>
      <c r="U737" s="62"/>
    </row>
    <row r="738" spans="1:21" s="6" customFormat="1" ht="21" customHeight="1">
      <c r="A738" s="2">
        <v>4</v>
      </c>
      <c r="B738" s="16" t="s">
        <v>438</v>
      </c>
      <c r="C738" s="16" t="s">
        <v>218</v>
      </c>
      <c r="D738" s="17">
        <v>15000</v>
      </c>
      <c r="E738" s="2" t="s">
        <v>79</v>
      </c>
      <c r="F738" s="2" t="s">
        <v>33</v>
      </c>
      <c r="G738" s="2"/>
      <c r="H738" s="2"/>
      <c r="I738" s="2"/>
      <c r="J738" s="2" t="s">
        <v>31</v>
      </c>
      <c r="K738" s="2" t="s">
        <v>31</v>
      </c>
      <c r="L738" s="2" t="s">
        <v>31</v>
      </c>
      <c r="M738" s="2" t="s">
        <v>31</v>
      </c>
      <c r="N738" s="2" t="s">
        <v>31</v>
      </c>
      <c r="O738" s="2" t="s">
        <v>31</v>
      </c>
      <c r="P738" s="1"/>
      <c r="Q738" s="2" t="s">
        <v>31</v>
      </c>
      <c r="R738" s="2" t="s">
        <v>31</v>
      </c>
      <c r="S738" s="2" t="s">
        <v>31</v>
      </c>
      <c r="T738" s="62"/>
      <c r="U738" s="62"/>
    </row>
    <row r="739" spans="1:21" s="6" customFormat="1" ht="21" customHeight="1">
      <c r="A739" s="10"/>
      <c r="B739" s="11" t="s">
        <v>439</v>
      </c>
      <c r="C739" s="11" t="s">
        <v>440</v>
      </c>
      <c r="D739" s="26"/>
      <c r="E739" s="10"/>
      <c r="F739" s="11"/>
      <c r="G739" s="10"/>
      <c r="H739" s="11"/>
      <c r="I739" s="10"/>
      <c r="J739" s="11"/>
      <c r="K739" s="10"/>
      <c r="L739" s="10"/>
      <c r="M739" s="10"/>
      <c r="N739" s="10"/>
      <c r="O739" s="11"/>
      <c r="P739" s="1"/>
      <c r="Q739" s="11"/>
      <c r="R739" s="10"/>
      <c r="S739" s="11"/>
      <c r="T739" s="62"/>
      <c r="U739" s="62"/>
    </row>
    <row r="740" spans="1:21" s="6" customFormat="1" ht="21" customHeight="1">
      <c r="B740" s="12"/>
      <c r="C740" s="129" t="s">
        <v>439</v>
      </c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"/>
      <c r="Q740" s="12"/>
      <c r="R740" s="12"/>
      <c r="S740" s="12"/>
      <c r="T740" s="62"/>
      <c r="U740" s="62"/>
    </row>
    <row r="741" spans="1:21" s="6" customFormat="1" ht="21" customHeight="1">
      <c r="A741" s="61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</row>
    <row r="742" spans="1:21" s="6" customFormat="1" ht="21" customHeight="1">
      <c r="A742" s="61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</row>
    <row r="743" spans="1:21" ht="21">
      <c r="A743" s="1"/>
      <c r="B743" s="1"/>
      <c r="C743" s="1"/>
      <c r="D743" s="1"/>
      <c r="E743" s="18">
        <v>38</v>
      </c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21" ht="21">
      <c r="A744" s="65" t="s">
        <v>0</v>
      </c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</row>
    <row r="745" spans="1:21" ht="21">
      <c r="A745" s="65" t="s">
        <v>392</v>
      </c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</row>
    <row r="746" spans="1:21" ht="21">
      <c r="A746" s="66" t="s">
        <v>1</v>
      </c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</row>
    <row r="747" spans="1:21" ht="21">
      <c r="A747" s="67" t="s">
        <v>2</v>
      </c>
      <c r="B747" s="138"/>
      <c r="C747" s="138"/>
      <c r="D747" s="139"/>
      <c r="E747" s="2" t="s">
        <v>6</v>
      </c>
      <c r="F747" s="67" t="s">
        <v>4</v>
      </c>
      <c r="G747" s="139"/>
      <c r="H747" s="67" t="s">
        <v>6</v>
      </c>
      <c r="I747" s="138"/>
      <c r="J747" s="138"/>
      <c r="K747" s="139"/>
      <c r="L747" s="3" t="s">
        <v>4</v>
      </c>
      <c r="M747" s="4"/>
      <c r="N747" s="5"/>
      <c r="O747" s="67" t="s">
        <v>3</v>
      </c>
      <c r="P747" s="138"/>
      <c r="Q747" s="138"/>
      <c r="R747" s="138"/>
      <c r="S747" s="139"/>
    </row>
    <row r="748" spans="1:21" ht="22.5">
      <c r="A748" s="78"/>
      <c r="B748" s="140"/>
      <c r="C748" s="140"/>
      <c r="D748" s="141"/>
      <c r="E748" s="6" t="s">
        <v>30</v>
      </c>
      <c r="F748" s="78" t="s">
        <v>5</v>
      </c>
      <c r="G748" s="141"/>
      <c r="H748" s="78" t="s">
        <v>7</v>
      </c>
      <c r="I748" s="140"/>
      <c r="J748" s="140"/>
      <c r="K748" s="141"/>
      <c r="L748" s="7" t="s">
        <v>26</v>
      </c>
      <c r="M748" s="8"/>
      <c r="N748" s="9"/>
      <c r="O748" s="78"/>
      <c r="P748" s="140"/>
      <c r="Q748" s="140"/>
      <c r="R748" s="140"/>
      <c r="S748" s="141"/>
      <c r="T748" s="30"/>
    </row>
    <row r="749" spans="1:21" ht="21">
      <c r="A749" s="81" t="s">
        <v>158</v>
      </c>
      <c r="B749" s="138"/>
      <c r="C749" s="138"/>
      <c r="D749" s="139"/>
      <c r="E749" s="2"/>
      <c r="F749" s="67"/>
      <c r="G749" s="139"/>
      <c r="H749" s="67"/>
      <c r="I749" s="138"/>
      <c r="J749" s="138"/>
      <c r="K749" s="139"/>
      <c r="L749" s="67"/>
      <c r="M749" s="138"/>
      <c r="N749" s="139"/>
      <c r="O749" s="67" t="s">
        <v>310</v>
      </c>
      <c r="P749" s="138"/>
      <c r="Q749" s="138"/>
      <c r="R749" s="138"/>
      <c r="S749" s="139"/>
    </row>
    <row r="750" spans="1:21" ht="21">
      <c r="A750" s="85" t="s">
        <v>164</v>
      </c>
      <c r="B750" s="134"/>
      <c r="C750" s="134"/>
      <c r="D750" s="137"/>
      <c r="E750" s="10">
        <v>1</v>
      </c>
      <c r="F750" s="73">
        <v>1.02</v>
      </c>
      <c r="G750" s="137"/>
      <c r="H750" s="103">
        <f>D770</f>
        <v>150000</v>
      </c>
      <c r="I750" s="134"/>
      <c r="J750" s="134"/>
      <c r="K750" s="137"/>
      <c r="L750" s="106">
        <v>1.07</v>
      </c>
      <c r="M750" s="134"/>
      <c r="N750" s="137"/>
      <c r="O750" s="73"/>
      <c r="P750" s="134"/>
      <c r="Q750" s="134"/>
      <c r="R750" s="134"/>
      <c r="S750" s="137"/>
    </row>
    <row r="751" spans="1:21" ht="21">
      <c r="A751" s="85"/>
      <c r="B751" s="134"/>
      <c r="C751" s="134"/>
      <c r="D751" s="137"/>
      <c r="E751" s="11"/>
      <c r="F751" s="73"/>
      <c r="G751" s="137"/>
      <c r="H751" s="75"/>
      <c r="I751" s="134"/>
      <c r="J751" s="134"/>
      <c r="K751" s="137"/>
      <c r="L751" s="106"/>
      <c r="M751" s="134"/>
      <c r="N751" s="137"/>
      <c r="O751" s="73"/>
      <c r="P751" s="134"/>
      <c r="Q751" s="134"/>
      <c r="R751" s="134"/>
      <c r="S751" s="137"/>
    </row>
    <row r="752" spans="1:21" ht="21">
      <c r="A752" s="94"/>
      <c r="B752" s="140"/>
      <c r="C752" s="140"/>
      <c r="D752" s="141"/>
      <c r="E752" s="12"/>
      <c r="F752" s="78"/>
      <c r="G752" s="141"/>
      <c r="H752" s="97"/>
      <c r="I752" s="140"/>
      <c r="J752" s="140"/>
      <c r="K752" s="141"/>
      <c r="L752" s="100"/>
      <c r="M752" s="140"/>
      <c r="N752" s="141"/>
      <c r="O752" s="78"/>
      <c r="P752" s="140"/>
      <c r="Q752" s="140"/>
      <c r="R752" s="140"/>
      <c r="S752" s="141"/>
    </row>
    <row r="753" spans="1:21" ht="21">
      <c r="A753" s="70" t="s">
        <v>28</v>
      </c>
      <c r="B753" s="135"/>
      <c r="C753" s="135"/>
      <c r="D753" s="136"/>
      <c r="E753" s="13">
        <f>E750</f>
        <v>1</v>
      </c>
      <c r="F753" s="70">
        <v>1.02</v>
      </c>
      <c r="G753" s="136"/>
      <c r="H753" s="88">
        <f>H750</f>
        <v>150000</v>
      </c>
      <c r="I753" s="135"/>
      <c r="J753" s="135"/>
      <c r="K753" s="136"/>
      <c r="L753" s="91">
        <v>1.07</v>
      </c>
      <c r="M753" s="135"/>
      <c r="N753" s="136"/>
      <c r="O753" s="70"/>
      <c r="P753" s="135"/>
      <c r="Q753" s="135"/>
      <c r="R753" s="135"/>
      <c r="S753" s="136"/>
    </row>
    <row r="754" spans="1:21" ht="21">
      <c r="A754" s="6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1"/>
      <c r="Q754" s="22"/>
      <c r="R754" s="22"/>
      <c r="S754" s="22"/>
    </row>
    <row r="755" spans="1:21" ht="21">
      <c r="A755" s="6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1"/>
      <c r="Q755" s="22"/>
      <c r="R755" s="22"/>
      <c r="S755" s="22"/>
    </row>
    <row r="756" spans="1:21" ht="21">
      <c r="A756" s="6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1"/>
      <c r="Q756" s="22"/>
      <c r="R756" s="22"/>
      <c r="S756" s="22"/>
    </row>
    <row r="757" spans="1:21" ht="2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21" ht="2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21" ht="2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21" ht="2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21" ht="2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21" s="6" customFormat="1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62"/>
      <c r="U762" s="62"/>
    </row>
    <row r="763" spans="1:21" s="6" customFormat="1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62"/>
      <c r="U763" s="62"/>
    </row>
    <row r="764" spans="1:21" ht="21">
      <c r="A764" s="1"/>
      <c r="B764" s="1"/>
      <c r="C764" s="1"/>
      <c r="D764" s="1"/>
      <c r="E764" s="18">
        <v>39</v>
      </c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21" ht="21">
      <c r="A765" s="65" t="s">
        <v>8</v>
      </c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</row>
    <row r="766" spans="1:21" ht="21">
      <c r="A766" s="65" t="s">
        <v>392</v>
      </c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</row>
    <row r="767" spans="1:21" ht="21">
      <c r="A767" s="66" t="s">
        <v>1</v>
      </c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</row>
    <row r="768" spans="1:21" ht="21">
      <c r="A768" s="2" t="s">
        <v>9</v>
      </c>
      <c r="B768" s="2" t="s">
        <v>10</v>
      </c>
      <c r="C768" s="2" t="s">
        <v>11</v>
      </c>
      <c r="D768" s="2" t="s">
        <v>7</v>
      </c>
      <c r="E768" s="2" t="s">
        <v>12</v>
      </c>
      <c r="F768" s="2" t="s">
        <v>29</v>
      </c>
      <c r="G768" s="70" t="s">
        <v>393</v>
      </c>
      <c r="H768" s="135"/>
      <c r="I768" s="136"/>
      <c r="J768" s="70" t="s">
        <v>394</v>
      </c>
      <c r="K768" s="135"/>
      <c r="L768" s="135"/>
      <c r="M768" s="135"/>
      <c r="N768" s="135"/>
      <c r="O768" s="135"/>
      <c r="P768" s="135"/>
      <c r="Q768" s="135"/>
      <c r="R768" s="135"/>
      <c r="S768" s="136"/>
    </row>
    <row r="769" spans="1:19" ht="21">
      <c r="A769" s="6"/>
      <c r="B769" s="6"/>
      <c r="C769" s="6"/>
      <c r="D769" s="6"/>
      <c r="E769" s="6" t="s">
        <v>13</v>
      </c>
      <c r="F769" s="6" t="s">
        <v>13</v>
      </c>
      <c r="G769" s="13" t="s">
        <v>14</v>
      </c>
      <c r="H769" s="13" t="s">
        <v>15</v>
      </c>
      <c r="I769" s="13" t="s">
        <v>16</v>
      </c>
      <c r="J769" s="13" t="s">
        <v>17</v>
      </c>
      <c r="K769" s="13" t="s">
        <v>18</v>
      </c>
      <c r="L769" s="13" t="s">
        <v>19</v>
      </c>
      <c r="M769" s="13" t="s">
        <v>20</v>
      </c>
      <c r="N769" s="13" t="s">
        <v>21</v>
      </c>
      <c r="O769" s="13" t="s">
        <v>22</v>
      </c>
      <c r="P769" s="57"/>
      <c r="Q769" s="14" t="s">
        <v>23</v>
      </c>
      <c r="R769" s="14" t="s">
        <v>24</v>
      </c>
      <c r="S769" s="15" t="s">
        <v>25</v>
      </c>
    </row>
    <row r="770" spans="1:19" ht="21">
      <c r="A770" s="2">
        <v>1</v>
      </c>
      <c r="B770" s="16" t="s">
        <v>261</v>
      </c>
      <c r="C770" s="16" t="s">
        <v>63</v>
      </c>
      <c r="D770" s="17">
        <v>150000</v>
      </c>
      <c r="E770" s="2" t="s">
        <v>34</v>
      </c>
      <c r="F770" s="2" t="s">
        <v>310</v>
      </c>
      <c r="G770" s="2"/>
      <c r="H770" s="2"/>
      <c r="I770" s="2"/>
      <c r="J770" s="2" t="s">
        <v>31</v>
      </c>
      <c r="K770" s="2" t="s">
        <v>31</v>
      </c>
      <c r="L770" s="2" t="s">
        <v>31</v>
      </c>
      <c r="M770" s="2" t="s">
        <v>31</v>
      </c>
      <c r="N770" s="2" t="s">
        <v>31</v>
      </c>
      <c r="O770" s="2" t="s">
        <v>31</v>
      </c>
      <c r="P770" s="1"/>
      <c r="Q770" s="2" t="s">
        <v>31</v>
      </c>
      <c r="R770" s="2" t="s">
        <v>31</v>
      </c>
      <c r="S770" s="2" t="s">
        <v>31</v>
      </c>
    </row>
    <row r="771" spans="1:19" ht="21">
      <c r="A771" s="10"/>
      <c r="B771" s="11" t="s">
        <v>83</v>
      </c>
      <c r="C771" s="11" t="s">
        <v>82</v>
      </c>
      <c r="D771" s="26"/>
      <c r="E771" s="10"/>
      <c r="F771" s="11"/>
      <c r="G771" s="10"/>
      <c r="H771" s="11"/>
      <c r="I771" s="10"/>
      <c r="J771" s="11"/>
      <c r="K771" s="10"/>
      <c r="L771" s="10"/>
      <c r="M771" s="10"/>
      <c r="N771" s="10"/>
      <c r="O771" s="11"/>
      <c r="P771" s="1"/>
      <c r="Q771" s="11"/>
      <c r="R771" s="10"/>
      <c r="S771" s="11"/>
    </row>
    <row r="772" spans="1:19" ht="21">
      <c r="A772" s="10"/>
      <c r="B772" s="11"/>
      <c r="C772" s="11" t="s">
        <v>83</v>
      </c>
      <c r="D772" s="26"/>
      <c r="E772" s="10"/>
      <c r="F772" s="11"/>
      <c r="G772" s="10"/>
      <c r="H772" s="11"/>
      <c r="I772" s="10"/>
      <c r="J772" s="11"/>
      <c r="K772" s="10"/>
      <c r="L772" s="10"/>
      <c r="M772" s="10"/>
      <c r="N772" s="10"/>
      <c r="O772" s="11"/>
      <c r="P772" s="1"/>
      <c r="Q772" s="11"/>
      <c r="R772" s="10"/>
      <c r="S772" s="11"/>
    </row>
    <row r="773" spans="1:19" ht="21">
      <c r="A773" s="6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"/>
      <c r="Q773" s="12"/>
      <c r="R773" s="12"/>
      <c r="S773" s="12"/>
    </row>
    <row r="774" spans="1:19" ht="21">
      <c r="A774" s="62"/>
      <c r="B774" s="62"/>
      <c r="C774" s="62"/>
      <c r="D774" s="62"/>
      <c r="E774" s="62"/>
      <c r="F774" s="62"/>
      <c r="G774" s="62"/>
      <c r="H774" s="47"/>
      <c r="I774" s="62"/>
      <c r="J774" s="62"/>
      <c r="K774" s="62"/>
      <c r="L774" s="64"/>
      <c r="M774" s="62"/>
      <c r="N774" s="62"/>
      <c r="O774" s="62"/>
      <c r="P774" s="62"/>
      <c r="Q774" s="62"/>
      <c r="R774" s="62"/>
      <c r="S774" s="62"/>
    </row>
    <row r="775" spans="1:19" ht="21">
      <c r="A775" s="62"/>
      <c r="B775" s="62"/>
      <c r="C775" s="62"/>
      <c r="D775" s="62"/>
      <c r="E775" s="62"/>
      <c r="F775" s="62"/>
      <c r="G775" s="62"/>
      <c r="H775" s="47"/>
      <c r="I775" s="62"/>
      <c r="J775" s="62"/>
      <c r="K775" s="62"/>
      <c r="L775" s="64"/>
      <c r="M775" s="62"/>
      <c r="N775" s="62"/>
      <c r="O775" s="62"/>
      <c r="P775" s="62"/>
      <c r="Q775" s="62"/>
      <c r="R775" s="62"/>
      <c r="S775" s="62"/>
    </row>
    <row r="776" spans="1:19" ht="21">
      <c r="A776" s="62"/>
      <c r="B776" s="62"/>
      <c r="C776" s="62"/>
      <c r="D776" s="62"/>
      <c r="E776" s="62"/>
      <c r="F776" s="62"/>
      <c r="G776" s="62"/>
      <c r="H776" s="47"/>
      <c r="I776" s="62"/>
      <c r="J776" s="62"/>
      <c r="K776" s="62"/>
      <c r="L776" s="64"/>
      <c r="M776" s="62"/>
      <c r="N776" s="62"/>
      <c r="O776" s="62"/>
      <c r="P776" s="62"/>
      <c r="Q776" s="62"/>
      <c r="R776" s="62"/>
      <c r="S776" s="62"/>
    </row>
    <row r="777" spans="1:19" ht="21">
      <c r="A777" s="62"/>
      <c r="B777" s="62"/>
      <c r="C777" s="62"/>
      <c r="D777" s="62"/>
      <c r="E777" s="62"/>
      <c r="F777" s="62"/>
      <c r="G777" s="62"/>
      <c r="H777" s="47"/>
      <c r="I777" s="62"/>
      <c r="J777" s="62"/>
      <c r="K777" s="62"/>
      <c r="L777" s="64"/>
      <c r="M777" s="62"/>
      <c r="N777" s="62"/>
      <c r="O777" s="62"/>
      <c r="P777" s="62"/>
      <c r="Q777" s="62"/>
      <c r="R777" s="62"/>
      <c r="S777" s="62"/>
    </row>
    <row r="778" spans="1:19" s="1" customFormat="1" ht="21" customHeight="1"/>
    <row r="779" spans="1:19" s="1" customFormat="1" ht="21" customHeight="1"/>
    <row r="780" spans="1:19" s="1" customFormat="1" ht="21" customHeight="1"/>
    <row r="781" spans="1:19" s="1" customFormat="1" ht="21" customHeight="1"/>
    <row r="782" spans="1:19" s="1" customFormat="1" ht="21" customHeight="1"/>
    <row r="783" spans="1:19" s="1" customFormat="1" ht="21" customHeight="1"/>
    <row r="784" spans="1:19" s="1" customFormat="1" ht="21" customHeight="1"/>
    <row r="785" spans="1:19" ht="21">
      <c r="A785" s="1"/>
      <c r="B785" s="1"/>
      <c r="C785" s="1"/>
      <c r="D785" s="1"/>
      <c r="E785" s="18">
        <v>40</v>
      </c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21">
      <c r="A786" s="65" t="s">
        <v>0</v>
      </c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</row>
    <row r="787" spans="1:19" ht="21">
      <c r="A787" s="65" t="s">
        <v>392</v>
      </c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</row>
    <row r="788" spans="1:19" ht="21">
      <c r="A788" s="66" t="s">
        <v>1</v>
      </c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</row>
    <row r="789" spans="1:19" ht="21">
      <c r="A789" s="67" t="s">
        <v>2</v>
      </c>
      <c r="B789" s="138"/>
      <c r="C789" s="138"/>
      <c r="D789" s="139"/>
      <c r="E789" s="2" t="s">
        <v>6</v>
      </c>
      <c r="F789" s="67" t="s">
        <v>4</v>
      </c>
      <c r="G789" s="139"/>
      <c r="H789" s="67" t="s">
        <v>6</v>
      </c>
      <c r="I789" s="138"/>
      <c r="J789" s="138"/>
      <c r="K789" s="139"/>
      <c r="L789" s="3" t="s">
        <v>4</v>
      </c>
      <c r="M789" s="4"/>
      <c r="N789" s="5"/>
      <c r="O789" s="67" t="s">
        <v>3</v>
      </c>
      <c r="P789" s="138"/>
      <c r="Q789" s="138"/>
      <c r="R789" s="138"/>
      <c r="S789" s="139"/>
    </row>
    <row r="790" spans="1:19" ht="21">
      <c r="A790" s="78"/>
      <c r="B790" s="140"/>
      <c r="C790" s="140"/>
      <c r="D790" s="141"/>
      <c r="E790" s="6" t="s">
        <v>30</v>
      </c>
      <c r="F790" s="78" t="s">
        <v>5</v>
      </c>
      <c r="G790" s="141"/>
      <c r="H790" s="78" t="s">
        <v>7</v>
      </c>
      <c r="I790" s="140"/>
      <c r="J790" s="140"/>
      <c r="K790" s="141"/>
      <c r="L790" s="7" t="s">
        <v>26</v>
      </c>
      <c r="M790" s="8"/>
      <c r="N790" s="9"/>
      <c r="O790" s="78"/>
      <c r="P790" s="140"/>
      <c r="Q790" s="140"/>
      <c r="R790" s="140"/>
      <c r="S790" s="141"/>
    </row>
    <row r="791" spans="1:19" ht="21">
      <c r="A791" s="81" t="s">
        <v>165</v>
      </c>
      <c r="B791" s="138"/>
      <c r="C791" s="138"/>
      <c r="D791" s="139"/>
      <c r="E791" s="2"/>
      <c r="F791" s="67"/>
      <c r="G791" s="139"/>
      <c r="H791" s="67"/>
      <c r="I791" s="138"/>
      <c r="J791" s="138"/>
      <c r="K791" s="139"/>
      <c r="L791" s="67"/>
      <c r="M791" s="138"/>
      <c r="N791" s="139"/>
      <c r="O791" s="67" t="s">
        <v>33</v>
      </c>
      <c r="P791" s="138"/>
      <c r="Q791" s="138"/>
      <c r="R791" s="138"/>
      <c r="S791" s="139"/>
    </row>
    <row r="792" spans="1:19" ht="21">
      <c r="A792" s="85" t="s">
        <v>263</v>
      </c>
      <c r="B792" s="134"/>
      <c r="C792" s="134"/>
      <c r="D792" s="137"/>
      <c r="E792" s="10">
        <v>6</v>
      </c>
      <c r="F792" s="73">
        <v>6.12</v>
      </c>
      <c r="G792" s="137"/>
      <c r="H792" s="103">
        <f>D812+D815+D818+D821+D823+D833</f>
        <v>440000</v>
      </c>
      <c r="I792" s="134"/>
      <c r="J792" s="134"/>
      <c r="K792" s="137"/>
      <c r="L792" s="106">
        <v>3.22</v>
      </c>
      <c r="M792" s="134"/>
      <c r="N792" s="137"/>
      <c r="O792" s="73"/>
      <c r="P792" s="134"/>
      <c r="Q792" s="134"/>
      <c r="R792" s="134"/>
      <c r="S792" s="137"/>
    </row>
    <row r="793" spans="1:19" ht="21">
      <c r="A793" s="85" t="s">
        <v>264</v>
      </c>
      <c r="B793" s="134"/>
      <c r="C793" s="134"/>
      <c r="D793" s="137"/>
      <c r="E793" s="11"/>
      <c r="F793" s="73"/>
      <c r="G793" s="137"/>
      <c r="H793" s="75"/>
      <c r="I793" s="134"/>
      <c r="J793" s="134"/>
      <c r="K793" s="137"/>
      <c r="L793" s="106"/>
      <c r="M793" s="134"/>
      <c r="N793" s="137"/>
      <c r="O793" s="73"/>
      <c r="P793" s="134"/>
      <c r="Q793" s="134"/>
      <c r="R793" s="134"/>
      <c r="S793" s="137"/>
    </row>
    <row r="794" spans="1:19" ht="21">
      <c r="A794" s="94"/>
      <c r="B794" s="140"/>
      <c r="C794" s="140"/>
      <c r="D794" s="141"/>
      <c r="E794" s="12"/>
      <c r="F794" s="78"/>
      <c r="G794" s="141"/>
      <c r="H794" s="97"/>
      <c r="I794" s="140"/>
      <c r="J794" s="140"/>
      <c r="K794" s="141"/>
      <c r="L794" s="100"/>
      <c r="M794" s="140"/>
      <c r="N794" s="141"/>
      <c r="O794" s="78"/>
      <c r="P794" s="140"/>
      <c r="Q794" s="140"/>
      <c r="R794" s="140"/>
      <c r="S794" s="141"/>
    </row>
    <row r="795" spans="1:19" ht="21">
      <c r="A795" s="70" t="s">
        <v>28</v>
      </c>
      <c r="B795" s="135"/>
      <c r="C795" s="135"/>
      <c r="D795" s="136"/>
      <c r="E795" s="13">
        <f>E792</f>
        <v>6</v>
      </c>
      <c r="F795" s="70">
        <v>6.12</v>
      </c>
      <c r="G795" s="136"/>
      <c r="H795" s="88">
        <f>H792</f>
        <v>440000</v>
      </c>
      <c r="I795" s="135"/>
      <c r="J795" s="135"/>
      <c r="K795" s="136"/>
      <c r="L795" s="91">
        <v>3.22</v>
      </c>
      <c r="M795" s="135"/>
      <c r="N795" s="136"/>
      <c r="O795" s="70"/>
      <c r="P795" s="135"/>
      <c r="Q795" s="135"/>
      <c r="R795" s="135"/>
      <c r="S795" s="136"/>
    </row>
    <row r="796" spans="1:19" ht="21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</row>
    <row r="797" spans="1:19" ht="21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</row>
    <row r="798" spans="1:19" ht="21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</row>
    <row r="799" spans="1:19" s="1" customFormat="1" ht="21" customHeight="1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</row>
    <row r="800" spans="1:19" s="1" customFormat="1" ht="21" customHeight="1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</row>
    <row r="801" spans="1:19" s="1" customFormat="1" ht="21" customHeight="1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</row>
    <row r="802" spans="1:19" s="1" customFormat="1" ht="21" customHeight="1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</row>
    <row r="803" spans="1:19" s="1" customFormat="1" ht="21" customHeight="1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</row>
    <row r="804" spans="1:19" s="1" customFormat="1" ht="21" customHeight="1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</row>
    <row r="805" spans="1:19" s="1" customFormat="1" ht="21" customHeight="1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</row>
    <row r="806" spans="1:19" ht="21">
      <c r="A806" s="1"/>
      <c r="B806" s="1"/>
      <c r="C806" s="1"/>
      <c r="D806" s="1"/>
      <c r="E806" s="18">
        <v>41</v>
      </c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21">
      <c r="A807" s="65" t="s">
        <v>8</v>
      </c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</row>
    <row r="808" spans="1:19" ht="21">
      <c r="A808" s="65" t="s">
        <v>392</v>
      </c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</row>
    <row r="809" spans="1:19" ht="21">
      <c r="A809" s="66" t="s">
        <v>1</v>
      </c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</row>
    <row r="810" spans="1:19" ht="21">
      <c r="A810" s="2" t="s">
        <v>9</v>
      </c>
      <c r="B810" s="2" t="s">
        <v>10</v>
      </c>
      <c r="C810" s="2" t="s">
        <v>11</v>
      </c>
      <c r="D810" s="2" t="s">
        <v>7</v>
      </c>
      <c r="E810" s="2" t="s">
        <v>12</v>
      </c>
      <c r="F810" s="2" t="s">
        <v>29</v>
      </c>
      <c r="G810" s="70" t="s">
        <v>393</v>
      </c>
      <c r="H810" s="135"/>
      <c r="I810" s="136"/>
      <c r="J810" s="70" t="s">
        <v>394</v>
      </c>
      <c r="K810" s="135"/>
      <c r="L810" s="135"/>
      <c r="M810" s="135"/>
      <c r="N810" s="135"/>
      <c r="O810" s="135"/>
      <c r="P810" s="135"/>
      <c r="Q810" s="135"/>
      <c r="R810" s="135"/>
      <c r="S810" s="136"/>
    </row>
    <row r="811" spans="1:19" ht="21">
      <c r="A811" s="6"/>
      <c r="B811" s="6"/>
      <c r="C811" s="6"/>
      <c r="D811" s="6"/>
      <c r="E811" s="6" t="s">
        <v>13</v>
      </c>
      <c r="F811" s="6" t="s">
        <v>13</v>
      </c>
      <c r="G811" s="13" t="s">
        <v>14</v>
      </c>
      <c r="H811" s="13" t="s">
        <v>15</v>
      </c>
      <c r="I811" s="13" t="s">
        <v>16</v>
      </c>
      <c r="J811" s="13" t="s">
        <v>17</v>
      </c>
      <c r="K811" s="13" t="s">
        <v>18</v>
      </c>
      <c r="L811" s="13" t="s">
        <v>19</v>
      </c>
      <c r="M811" s="13" t="s">
        <v>20</v>
      </c>
      <c r="N811" s="13" t="s">
        <v>21</v>
      </c>
      <c r="O811" s="13" t="s">
        <v>22</v>
      </c>
      <c r="P811" s="57"/>
      <c r="Q811" s="14" t="s">
        <v>23</v>
      </c>
      <c r="R811" s="14" t="s">
        <v>24</v>
      </c>
      <c r="S811" s="15" t="s">
        <v>25</v>
      </c>
    </row>
    <row r="812" spans="1:19" ht="21">
      <c r="A812" s="2">
        <v>1</v>
      </c>
      <c r="B812" s="16" t="s">
        <v>330</v>
      </c>
      <c r="C812" s="16" t="s">
        <v>332</v>
      </c>
      <c r="D812" s="17">
        <v>300000</v>
      </c>
      <c r="E812" s="2" t="s">
        <v>98</v>
      </c>
      <c r="F812" s="2" t="s">
        <v>33</v>
      </c>
      <c r="G812" s="2"/>
      <c r="H812" s="2"/>
      <c r="I812" s="2"/>
      <c r="J812" s="2" t="s">
        <v>31</v>
      </c>
      <c r="K812" s="2" t="s">
        <v>31</v>
      </c>
      <c r="L812" s="2" t="s">
        <v>31</v>
      </c>
      <c r="M812" s="2" t="s">
        <v>31</v>
      </c>
      <c r="N812" s="2" t="s">
        <v>31</v>
      </c>
      <c r="O812" s="2" t="s">
        <v>31</v>
      </c>
      <c r="P812" s="1"/>
      <c r="Q812" s="2" t="s">
        <v>31</v>
      </c>
      <c r="R812" s="2" t="s">
        <v>31</v>
      </c>
      <c r="S812" s="2" t="s">
        <v>31</v>
      </c>
    </row>
    <row r="813" spans="1:19" ht="21">
      <c r="A813" s="10"/>
      <c r="B813" s="11" t="s">
        <v>331</v>
      </c>
      <c r="C813" s="11" t="s">
        <v>333</v>
      </c>
      <c r="D813" s="26"/>
      <c r="E813" s="10" t="s">
        <v>335</v>
      </c>
      <c r="F813" s="11"/>
      <c r="G813" s="10"/>
      <c r="H813" s="11"/>
      <c r="I813" s="10"/>
      <c r="J813" s="11"/>
      <c r="K813" s="10"/>
      <c r="L813" s="10"/>
      <c r="M813" s="10"/>
      <c r="N813" s="10"/>
      <c r="O813" s="11"/>
      <c r="P813" s="1"/>
      <c r="Q813" s="11"/>
      <c r="R813" s="10"/>
      <c r="S813" s="11"/>
    </row>
    <row r="814" spans="1:19" ht="21">
      <c r="A814" s="10"/>
      <c r="B814" s="11"/>
      <c r="C814" s="11" t="s">
        <v>334</v>
      </c>
      <c r="D814" s="26"/>
      <c r="E814" s="10" t="s">
        <v>336</v>
      </c>
      <c r="F814" s="11"/>
      <c r="G814" s="10"/>
      <c r="H814" s="11"/>
      <c r="I814" s="10"/>
      <c r="J814" s="11"/>
      <c r="K814" s="10"/>
      <c r="L814" s="10"/>
      <c r="M814" s="10"/>
      <c r="N814" s="10"/>
      <c r="O814" s="11"/>
      <c r="P814" s="1"/>
      <c r="Q814" s="11"/>
      <c r="R814" s="10"/>
      <c r="S814" s="11"/>
    </row>
    <row r="815" spans="1:19" ht="21">
      <c r="A815" s="2">
        <v>2</v>
      </c>
      <c r="B815" s="16" t="s">
        <v>265</v>
      </c>
      <c r="C815" s="16" t="s">
        <v>267</v>
      </c>
      <c r="D815" s="17">
        <v>30000</v>
      </c>
      <c r="E815" s="2" t="s">
        <v>98</v>
      </c>
      <c r="F815" s="2" t="s">
        <v>33</v>
      </c>
      <c r="G815" s="2"/>
      <c r="H815" s="2"/>
      <c r="I815" s="2"/>
      <c r="J815" s="2" t="s">
        <v>31</v>
      </c>
      <c r="K815" s="2" t="s">
        <v>31</v>
      </c>
      <c r="L815" s="2" t="s">
        <v>31</v>
      </c>
      <c r="M815" s="2" t="s">
        <v>31</v>
      </c>
      <c r="N815" s="2" t="s">
        <v>31</v>
      </c>
      <c r="O815" s="2" t="s">
        <v>31</v>
      </c>
      <c r="P815" s="1"/>
      <c r="Q815" s="2" t="s">
        <v>31</v>
      </c>
      <c r="R815" s="2" t="s">
        <v>31</v>
      </c>
      <c r="S815" s="2" t="s">
        <v>31</v>
      </c>
    </row>
    <row r="816" spans="1:19" ht="21">
      <c r="A816" s="10"/>
      <c r="B816" s="11" t="s">
        <v>266</v>
      </c>
      <c r="C816" s="11" t="s">
        <v>268</v>
      </c>
      <c r="D816" s="26"/>
      <c r="E816" s="10"/>
      <c r="F816" s="11"/>
      <c r="G816" s="10"/>
      <c r="H816" s="11"/>
      <c r="I816" s="10"/>
      <c r="J816" s="11"/>
      <c r="K816" s="10"/>
      <c r="L816" s="10"/>
      <c r="M816" s="10"/>
      <c r="N816" s="10"/>
      <c r="O816" s="11"/>
      <c r="P816" s="1"/>
      <c r="Q816" s="11"/>
      <c r="R816" s="10"/>
      <c r="S816" s="11"/>
    </row>
    <row r="817" spans="1:21" s="10" customFormat="1" ht="21" customHeight="1">
      <c r="B817" s="11"/>
      <c r="C817" s="11" t="s">
        <v>269</v>
      </c>
      <c r="D817" s="26"/>
      <c r="F817" s="11"/>
      <c r="H817" s="11"/>
      <c r="J817" s="11"/>
      <c r="O817" s="11"/>
      <c r="P817" s="1"/>
      <c r="Q817" s="11"/>
      <c r="S817" s="11"/>
      <c r="T817" s="62"/>
      <c r="U817" s="62"/>
    </row>
    <row r="818" spans="1:21" s="10" customFormat="1" ht="21" customHeight="1">
      <c r="A818" s="2">
        <v>3</v>
      </c>
      <c r="B818" s="16" t="s">
        <v>484</v>
      </c>
      <c r="C818" s="16" t="s">
        <v>267</v>
      </c>
      <c r="D818" s="17">
        <v>50000</v>
      </c>
      <c r="E818" s="2" t="s">
        <v>98</v>
      </c>
      <c r="F818" s="2" t="s">
        <v>33</v>
      </c>
      <c r="G818" s="2"/>
      <c r="H818" s="2"/>
      <c r="I818" s="2"/>
      <c r="J818" s="2" t="s">
        <v>31</v>
      </c>
      <c r="K818" s="2" t="s">
        <v>31</v>
      </c>
      <c r="L818" s="2" t="s">
        <v>31</v>
      </c>
      <c r="M818" s="2" t="s">
        <v>31</v>
      </c>
      <c r="N818" s="2" t="s">
        <v>31</v>
      </c>
      <c r="O818" s="2" t="s">
        <v>31</v>
      </c>
      <c r="P818" s="4"/>
      <c r="Q818" s="2" t="s">
        <v>31</v>
      </c>
      <c r="R818" s="2" t="s">
        <v>31</v>
      </c>
      <c r="S818" s="2" t="s">
        <v>31</v>
      </c>
      <c r="T818" s="62"/>
      <c r="U818" s="62"/>
    </row>
    <row r="819" spans="1:21" s="10" customFormat="1" ht="21" customHeight="1">
      <c r="B819" s="11" t="s">
        <v>485</v>
      </c>
      <c r="C819" s="11" t="s">
        <v>486</v>
      </c>
      <c r="D819" s="26"/>
      <c r="F819" s="11"/>
      <c r="H819" s="11"/>
      <c r="J819" s="11"/>
      <c r="O819" s="11"/>
      <c r="P819" s="22"/>
      <c r="Q819" s="11"/>
      <c r="S819" s="11"/>
      <c r="T819" s="62"/>
      <c r="U819" s="62"/>
    </row>
    <row r="820" spans="1:21" s="10" customFormat="1" ht="21" customHeight="1">
      <c r="A820" s="6"/>
      <c r="B820" s="12"/>
      <c r="C820" s="12" t="s">
        <v>485</v>
      </c>
      <c r="D820" s="29"/>
      <c r="E820" s="6"/>
      <c r="F820" s="12"/>
      <c r="G820" s="6"/>
      <c r="H820" s="12"/>
      <c r="I820" s="6"/>
      <c r="J820" s="12"/>
      <c r="K820" s="6"/>
      <c r="L820" s="6"/>
      <c r="M820" s="6"/>
      <c r="N820" s="6"/>
      <c r="O820" s="12"/>
      <c r="P820" s="8"/>
      <c r="Q820" s="12"/>
      <c r="R820" s="6"/>
      <c r="S820" s="12"/>
      <c r="T820" s="62"/>
      <c r="U820" s="62"/>
    </row>
    <row r="821" spans="1:21" s="10" customFormat="1" ht="21" customHeight="1">
      <c r="A821" s="2">
        <v>4</v>
      </c>
      <c r="B821" s="16" t="s">
        <v>270</v>
      </c>
      <c r="C821" s="16" t="s">
        <v>272</v>
      </c>
      <c r="D821" s="17">
        <v>40000</v>
      </c>
      <c r="E821" s="2" t="s">
        <v>98</v>
      </c>
      <c r="F821" s="2" t="s">
        <v>33</v>
      </c>
      <c r="G821" s="2"/>
      <c r="H821" s="2"/>
      <c r="I821" s="2"/>
      <c r="J821" s="2" t="s">
        <v>31</v>
      </c>
      <c r="K821" s="2" t="s">
        <v>31</v>
      </c>
      <c r="L821" s="2" t="s">
        <v>31</v>
      </c>
      <c r="M821" s="2" t="s">
        <v>31</v>
      </c>
      <c r="N821" s="2" t="s">
        <v>31</v>
      </c>
      <c r="O821" s="2" t="s">
        <v>31</v>
      </c>
      <c r="P821" s="1"/>
      <c r="Q821" s="2" t="s">
        <v>31</v>
      </c>
      <c r="R821" s="2" t="s">
        <v>31</v>
      </c>
      <c r="S821" s="2" t="s">
        <v>31</v>
      </c>
      <c r="T821" s="62"/>
      <c r="U821" s="62"/>
    </row>
    <row r="822" spans="1:21" s="10" customFormat="1" ht="21" customHeight="1">
      <c r="B822" s="11" t="s">
        <v>271</v>
      </c>
      <c r="C822" s="11" t="s">
        <v>273</v>
      </c>
      <c r="D822" s="26"/>
      <c r="F822" s="11"/>
      <c r="H822" s="11"/>
      <c r="J822" s="11"/>
      <c r="O822" s="11"/>
      <c r="P822" s="1"/>
      <c r="Q822" s="11"/>
      <c r="S822" s="11"/>
      <c r="T822" s="62"/>
      <c r="U822" s="62"/>
    </row>
    <row r="823" spans="1:21" s="10" customFormat="1" ht="21" customHeight="1">
      <c r="A823" s="2">
        <v>5</v>
      </c>
      <c r="B823" s="16" t="s">
        <v>278</v>
      </c>
      <c r="C823" s="16" t="s">
        <v>32</v>
      </c>
      <c r="D823" s="17">
        <v>20000</v>
      </c>
      <c r="E823" s="2" t="s">
        <v>98</v>
      </c>
      <c r="F823" s="2" t="s">
        <v>33</v>
      </c>
      <c r="G823" s="2" t="s">
        <v>31</v>
      </c>
      <c r="H823" s="2" t="s">
        <v>31</v>
      </c>
      <c r="I823" s="2" t="s">
        <v>31</v>
      </c>
      <c r="J823" s="2" t="s">
        <v>31</v>
      </c>
      <c r="K823" s="2" t="s">
        <v>31</v>
      </c>
      <c r="L823" s="2" t="s">
        <v>31</v>
      </c>
      <c r="M823" s="2" t="s">
        <v>31</v>
      </c>
      <c r="N823" s="2" t="s">
        <v>31</v>
      </c>
      <c r="O823" s="2" t="s">
        <v>31</v>
      </c>
      <c r="P823" s="4"/>
      <c r="Q823" s="2" t="s">
        <v>31</v>
      </c>
      <c r="R823" s="2" t="s">
        <v>31</v>
      </c>
      <c r="S823" s="2" t="s">
        <v>31</v>
      </c>
      <c r="T823" s="62"/>
      <c r="U823" s="62"/>
    </row>
    <row r="824" spans="1:21" s="10" customFormat="1" ht="21" customHeight="1">
      <c r="B824" s="11" t="s">
        <v>279</v>
      </c>
      <c r="C824" s="11" t="s">
        <v>280</v>
      </c>
      <c r="D824" s="26"/>
      <c r="F824" s="11"/>
      <c r="H824" s="11"/>
      <c r="J824" s="11"/>
      <c r="O824" s="11"/>
      <c r="P824" s="22"/>
      <c r="Q824" s="11"/>
      <c r="S824" s="11"/>
      <c r="T824" s="62"/>
      <c r="U824" s="62"/>
    </row>
    <row r="825" spans="1:21" s="10" customFormat="1" ht="21" customHeight="1">
      <c r="A825" s="6"/>
      <c r="B825" s="12"/>
      <c r="C825" s="12" t="s">
        <v>279</v>
      </c>
      <c r="D825" s="29"/>
      <c r="E825" s="6"/>
      <c r="F825" s="12"/>
      <c r="G825" s="6"/>
      <c r="H825" s="12"/>
      <c r="I825" s="6"/>
      <c r="J825" s="12"/>
      <c r="K825" s="6"/>
      <c r="L825" s="6"/>
      <c r="M825" s="6"/>
      <c r="N825" s="6"/>
      <c r="O825" s="12"/>
      <c r="P825" s="8"/>
      <c r="Q825" s="12"/>
      <c r="R825" s="6"/>
      <c r="S825" s="12"/>
      <c r="T825" s="62"/>
      <c r="U825" s="62"/>
    </row>
    <row r="826" spans="1:21" s="10" customFormat="1" ht="21" customHeight="1">
      <c r="A826" s="78"/>
      <c r="B826" s="140"/>
      <c r="C826" s="140"/>
      <c r="D826" s="141"/>
      <c r="E826" s="6"/>
      <c r="F826" s="78"/>
      <c r="G826" s="141"/>
      <c r="H826" s="78"/>
      <c r="I826" s="140"/>
      <c r="J826" s="140"/>
      <c r="K826" s="141"/>
      <c r="L826" s="7"/>
      <c r="M826" s="8"/>
      <c r="N826" s="9"/>
      <c r="O826" s="78"/>
      <c r="P826" s="140"/>
      <c r="Q826" s="140"/>
      <c r="R826" s="140"/>
      <c r="S826" s="141"/>
      <c r="T826" s="62"/>
      <c r="U826" s="62"/>
    </row>
    <row r="827" spans="1:21" ht="21">
      <c r="A827" s="59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</row>
    <row r="828" spans="1:21" ht="21">
      <c r="A828" s="1"/>
      <c r="B828" s="1"/>
      <c r="C828" s="1"/>
      <c r="D828" s="1"/>
      <c r="E828" s="18">
        <v>42</v>
      </c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21" ht="21">
      <c r="A829" s="65" t="s">
        <v>8</v>
      </c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</row>
    <row r="830" spans="1:21" ht="21">
      <c r="A830" s="65" t="s">
        <v>392</v>
      </c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</row>
    <row r="831" spans="1:21" ht="21">
      <c r="A831" s="66" t="s">
        <v>1</v>
      </c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</row>
    <row r="832" spans="1:21" ht="21">
      <c r="A832" s="2" t="s">
        <v>9</v>
      </c>
      <c r="B832" s="2" t="s">
        <v>10</v>
      </c>
      <c r="C832" s="2" t="s">
        <v>11</v>
      </c>
      <c r="D832" s="2" t="s">
        <v>7</v>
      </c>
      <c r="E832" s="2" t="s">
        <v>12</v>
      </c>
      <c r="F832" s="2" t="s">
        <v>29</v>
      </c>
      <c r="G832" s="70" t="s">
        <v>393</v>
      </c>
      <c r="H832" s="135"/>
      <c r="I832" s="136"/>
      <c r="J832" s="70" t="s">
        <v>394</v>
      </c>
      <c r="K832" s="135"/>
      <c r="L832" s="135"/>
      <c r="M832" s="135"/>
      <c r="N832" s="135"/>
      <c r="O832" s="135"/>
      <c r="P832" s="135"/>
      <c r="Q832" s="135"/>
      <c r="R832" s="135"/>
      <c r="S832" s="136"/>
    </row>
    <row r="833" spans="1:19" ht="21">
      <c r="A833" s="6"/>
      <c r="B833" s="6"/>
      <c r="C833" s="6"/>
      <c r="D833" s="6"/>
      <c r="E833" s="6" t="s">
        <v>13</v>
      </c>
      <c r="F833" s="6" t="s">
        <v>13</v>
      </c>
      <c r="G833" s="13" t="s">
        <v>14</v>
      </c>
      <c r="H833" s="13" t="s">
        <v>15</v>
      </c>
      <c r="I833" s="13" t="s">
        <v>16</v>
      </c>
      <c r="J833" s="13" t="s">
        <v>17</v>
      </c>
      <c r="K833" s="13" t="s">
        <v>18</v>
      </c>
      <c r="L833" s="13" t="s">
        <v>19</v>
      </c>
      <c r="M833" s="13" t="s">
        <v>20</v>
      </c>
      <c r="N833" s="13" t="s">
        <v>21</v>
      </c>
      <c r="O833" s="13" t="s">
        <v>22</v>
      </c>
      <c r="P833" s="57"/>
      <c r="Q833" s="14" t="s">
        <v>23</v>
      </c>
      <c r="R833" s="14" t="s">
        <v>24</v>
      </c>
      <c r="S833" s="15" t="s">
        <v>25</v>
      </c>
    </row>
    <row r="834" spans="1:19" ht="21">
      <c r="A834" s="2">
        <v>6</v>
      </c>
      <c r="B834" s="16" t="s">
        <v>404</v>
      </c>
      <c r="C834" s="16" t="s">
        <v>406</v>
      </c>
      <c r="D834" s="17">
        <v>10000</v>
      </c>
      <c r="E834" s="2" t="s">
        <v>98</v>
      </c>
      <c r="F834" s="2" t="s">
        <v>33</v>
      </c>
      <c r="G834" s="2"/>
      <c r="H834" s="2"/>
      <c r="I834" s="2"/>
      <c r="J834" s="2" t="s">
        <v>31</v>
      </c>
      <c r="K834" s="2" t="s">
        <v>31</v>
      </c>
      <c r="L834" s="2" t="s">
        <v>31</v>
      </c>
      <c r="M834" s="2" t="s">
        <v>31</v>
      </c>
      <c r="N834" s="2" t="s">
        <v>31</v>
      </c>
      <c r="O834" s="2" t="s">
        <v>31</v>
      </c>
      <c r="P834" s="4"/>
      <c r="Q834" s="2" t="s">
        <v>31</v>
      </c>
      <c r="R834" s="2" t="s">
        <v>31</v>
      </c>
      <c r="S834" s="2" t="s">
        <v>31</v>
      </c>
    </row>
    <row r="835" spans="1:19" ht="21">
      <c r="A835" s="10"/>
      <c r="B835" s="11" t="s">
        <v>405</v>
      </c>
      <c r="C835" s="11" t="s">
        <v>407</v>
      </c>
      <c r="D835" s="26"/>
      <c r="E835" s="10"/>
      <c r="F835" s="11"/>
      <c r="G835" s="10"/>
      <c r="H835" s="11"/>
      <c r="I835" s="10"/>
      <c r="J835" s="11"/>
      <c r="K835" s="10"/>
      <c r="L835" s="10"/>
      <c r="M835" s="10"/>
      <c r="N835" s="10"/>
      <c r="O835" s="11"/>
      <c r="P835" s="22"/>
      <c r="Q835" s="11"/>
      <c r="R835" s="10"/>
      <c r="S835" s="11"/>
    </row>
    <row r="836" spans="1:19" ht="21">
      <c r="A836" s="6"/>
      <c r="B836" s="12"/>
      <c r="C836" s="12" t="s">
        <v>408</v>
      </c>
      <c r="D836" s="29"/>
      <c r="E836" s="6"/>
      <c r="F836" s="12"/>
      <c r="G836" s="6"/>
      <c r="H836" s="12"/>
      <c r="I836" s="6"/>
      <c r="J836" s="12"/>
      <c r="K836" s="6"/>
      <c r="L836" s="6"/>
      <c r="M836" s="6"/>
      <c r="N836" s="6"/>
      <c r="O836" s="12"/>
      <c r="P836" s="8"/>
      <c r="Q836" s="12"/>
      <c r="R836" s="6"/>
      <c r="S836" s="12"/>
    </row>
    <row r="837" spans="1:19" ht="21">
      <c r="A837" s="62"/>
      <c r="B837" s="62"/>
      <c r="C837" s="62"/>
      <c r="D837" s="62"/>
      <c r="E837" s="62"/>
      <c r="F837" s="62"/>
      <c r="G837" s="62"/>
      <c r="H837" s="47"/>
      <c r="I837" s="62"/>
      <c r="J837" s="62"/>
      <c r="K837" s="62"/>
      <c r="L837" s="64"/>
      <c r="M837" s="62"/>
      <c r="N837" s="62"/>
      <c r="O837" s="62"/>
      <c r="P837" s="62"/>
      <c r="Q837" s="62"/>
      <c r="R837" s="62"/>
      <c r="S837" s="62"/>
    </row>
    <row r="838" spans="1:19" ht="21">
      <c r="A838" s="62"/>
      <c r="B838" s="62"/>
      <c r="C838" s="62"/>
      <c r="D838" s="62"/>
      <c r="E838" s="62"/>
      <c r="F838" s="62"/>
      <c r="G838" s="62"/>
      <c r="H838" s="47"/>
      <c r="I838" s="62"/>
      <c r="J838" s="62"/>
      <c r="K838" s="62"/>
      <c r="L838" s="64"/>
      <c r="M838" s="62"/>
      <c r="N838" s="62"/>
      <c r="O838" s="62"/>
      <c r="P838" s="62"/>
      <c r="Q838" s="62"/>
      <c r="R838" s="62"/>
      <c r="S838" s="62"/>
    </row>
    <row r="839" spans="1:19" ht="21">
      <c r="A839" s="62"/>
      <c r="B839" s="62"/>
      <c r="C839" s="62"/>
      <c r="D839" s="62"/>
      <c r="E839" s="62"/>
      <c r="F839" s="62"/>
      <c r="G839" s="62"/>
      <c r="H839" s="47"/>
      <c r="I839" s="62"/>
      <c r="J839" s="62"/>
      <c r="K839" s="62"/>
      <c r="L839" s="64"/>
      <c r="M839" s="62"/>
      <c r="N839" s="62"/>
      <c r="O839" s="62"/>
      <c r="P839" s="62"/>
      <c r="Q839" s="62"/>
      <c r="R839" s="62"/>
      <c r="S839" s="62"/>
    </row>
    <row r="840" spans="1:19" ht="21">
      <c r="A840" s="62"/>
      <c r="B840" s="62"/>
      <c r="C840" s="62"/>
      <c r="D840" s="62"/>
      <c r="E840" s="62"/>
      <c r="F840" s="62"/>
      <c r="G840" s="62"/>
      <c r="H840" s="47"/>
      <c r="I840" s="62"/>
      <c r="J840" s="62"/>
      <c r="K840" s="62"/>
      <c r="L840" s="64"/>
      <c r="M840" s="62"/>
      <c r="N840" s="62"/>
      <c r="O840" s="62"/>
      <c r="P840" s="62"/>
      <c r="Q840" s="62"/>
      <c r="R840" s="62"/>
      <c r="S840" s="62"/>
    </row>
    <row r="841" spans="1:19" ht="21">
      <c r="A841" s="62"/>
      <c r="B841" s="62"/>
      <c r="C841" s="62"/>
      <c r="D841" s="62"/>
      <c r="E841" s="62"/>
      <c r="F841" s="62"/>
      <c r="G841" s="62"/>
      <c r="H841" s="47"/>
      <c r="I841" s="62"/>
      <c r="J841" s="62"/>
      <c r="K841" s="62"/>
      <c r="L841" s="64"/>
      <c r="M841" s="62"/>
      <c r="N841" s="62"/>
      <c r="O841" s="62"/>
      <c r="P841" s="62"/>
      <c r="Q841" s="62"/>
      <c r="R841" s="62"/>
      <c r="S841" s="62"/>
    </row>
    <row r="842" spans="1:19" ht="2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2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2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2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2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21" hidden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50" spans="1:19" s="63" customFormat="1" ht="21">
      <c r="A850" s="1"/>
      <c r="B850" s="1"/>
      <c r="C850" s="1"/>
      <c r="D850" s="1"/>
      <c r="E850" s="18">
        <v>43</v>
      </c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21">
      <c r="A851" s="65" t="s">
        <v>0</v>
      </c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</row>
    <row r="852" spans="1:19" ht="21">
      <c r="A852" s="65" t="s">
        <v>392</v>
      </c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</row>
    <row r="853" spans="1:19" ht="21">
      <c r="A853" s="66" t="s">
        <v>1</v>
      </c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</row>
    <row r="854" spans="1:19" ht="21">
      <c r="A854" s="67" t="s">
        <v>2</v>
      </c>
      <c r="B854" s="68"/>
      <c r="C854" s="68"/>
      <c r="D854" s="69"/>
      <c r="E854" s="2" t="s">
        <v>6</v>
      </c>
      <c r="F854" s="67" t="s">
        <v>4</v>
      </c>
      <c r="G854" s="69"/>
      <c r="H854" s="67" t="s">
        <v>6</v>
      </c>
      <c r="I854" s="68"/>
      <c r="J854" s="68"/>
      <c r="K854" s="69"/>
      <c r="L854" s="3" t="s">
        <v>4</v>
      </c>
      <c r="M854" s="4"/>
      <c r="N854" s="5"/>
      <c r="O854" s="67" t="s">
        <v>3</v>
      </c>
      <c r="P854" s="68"/>
      <c r="Q854" s="68"/>
      <c r="R854" s="68"/>
      <c r="S854" s="69"/>
    </row>
    <row r="855" spans="1:19" ht="21">
      <c r="A855" s="78"/>
      <c r="B855" s="79"/>
      <c r="C855" s="79"/>
      <c r="D855" s="80"/>
      <c r="E855" s="6" t="s">
        <v>30</v>
      </c>
      <c r="F855" s="78" t="s">
        <v>5</v>
      </c>
      <c r="G855" s="80"/>
      <c r="H855" s="78" t="s">
        <v>7</v>
      </c>
      <c r="I855" s="79"/>
      <c r="J855" s="79"/>
      <c r="K855" s="80"/>
      <c r="L855" s="7" t="s">
        <v>26</v>
      </c>
      <c r="M855" s="8"/>
      <c r="N855" s="9"/>
      <c r="O855" s="78"/>
      <c r="P855" s="79"/>
      <c r="Q855" s="79"/>
      <c r="R855" s="79"/>
      <c r="S855" s="80"/>
    </row>
    <row r="856" spans="1:19" ht="21">
      <c r="A856" s="81" t="s">
        <v>165</v>
      </c>
      <c r="B856" s="82"/>
      <c r="C856" s="82"/>
      <c r="D856" s="83"/>
      <c r="E856" s="2"/>
      <c r="F856" s="67"/>
      <c r="G856" s="69"/>
      <c r="H856" s="67"/>
      <c r="I856" s="68"/>
      <c r="J856" s="68"/>
      <c r="K856" s="69"/>
      <c r="L856" s="67"/>
      <c r="M856" s="68"/>
      <c r="N856" s="69"/>
      <c r="O856" s="67" t="s">
        <v>33</v>
      </c>
      <c r="P856" s="68"/>
      <c r="Q856" s="68"/>
      <c r="R856" s="68"/>
      <c r="S856" s="69"/>
    </row>
    <row r="857" spans="1:19" ht="21">
      <c r="A857" s="85" t="s">
        <v>166</v>
      </c>
      <c r="B857" s="86"/>
      <c r="C857" s="86"/>
      <c r="D857" s="87"/>
      <c r="E857" s="10">
        <v>2</v>
      </c>
      <c r="F857" s="73">
        <v>2.04</v>
      </c>
      <c r="G857" s="74"/>
      <c r="H857" s="103">
        <f>D878+D882</f>
        <v>330000</v>
      </c>
      <c r="I857" s="104"/>
      <c r="J857" s="104"/>
      <c r="K857" s="105"/>
      <c r="L857" s="106">
        <v>2.36</v>
      </c>
      <c r="M857" s="107"/>
      <c r="N857" s="108"/>
      <c r="O857" s="73"/>
      <c r="P857" s="84"/>
      <c r="Q857" s="84"/>
      <c r="R857" s="84"/>
      <c r="S857" s="74"/>
    </row>
    <row r="858" spans="1:19" ht="21">
      <c r="A858" s="85"/>
      <c r="B858" s="86"/>
      <c r="C858" s="86"/>
      <c r="D858" s="87"/>
      <c r="E858" s="11"/>
      <c r="F858" s="73"/>
      <c r="G858" s="74"/>
      <c r="H858" s="75"/>
      <c r="I858" s="76"/>
      <c r="J858" s="76"/>
      <c r="K858" s="77"/>
      <c r="L858" s="106"/>
      <c r="M858" s="107"/>
      <c r="N858" s="108"/>
      <c r="O858" s="73"/>
      <c r="P858" s="84"/>
      <c r="Q858" s="84"/>
      <c r="R858" s="84"/>
      <c r="S858" s="74"/>
    </row>
    <row r="859" spans="1:19" ht="21">
      <c r="A859" s="94"/>
      <c r="B859" s="95"/>
      <c r="C859" s="95"/>
      <c r="D859" s="96"/>
      <c r="E859" s="12"/>
      <c r="F859" s="78"/>
      <c r="G859" s="80"/>
      <c r="H859" s="97"/>
      <c r="I859" s="98"/>
      <c r="J859" s="98"/>
      <c r="K859" s="99"/>
      <c r="L859" s="100"/>
      <c r="M859" s="101"/>
      <c r="N859" s="102"/>
      <c r="O859" s="78"/>
      <c r="P859" s="79"/>
      <c r="Q859" s="79"/>
      <c r="R859" s="79"/>
      <c r="S859" s="80"/>
    </row>
    <row r="860" spans="1:19" ht="21">
      <c r="A860" s="70" t="s">
        <v>28</v>
      </c>
      <c r="B860" s="71"/>
      <c r="C860" s="71"/>
      <c r="D860" s="72"/>
      <c r="E860" s="13">
        <f>E857</f>
        <v>2</v>
      </c>
      <c r="F860" s="70">
        <v>2.04</v>
      </c>
      <c r="G860" s="72"/>
      <c r="H860" s="88">
        <f>H857</f>
        <v>330000</v>
      </c>
      <c r="I860" s="89"/>
      <c r="J860" s="89"/>
      <c r="K860" s="90"/>
      <c r="L860" s="91">
        <v>2.36</v>
      </c>
      <c r="M860" s="92"/>
      <c r="N860" s="93"/>
      <c r="O860" s="70"/>
      <c r="P860" s="71"/>
      <c r="Q860" s="71"/>
      <c r="R860" s="71"/>
      <c r="S860" s="72"/>
    </row>
    <row r="861" spans="1:19" ht="21">
      <c r="A861" s="6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</row>
    <row r="862" spans="1:19" ht="21">
      <c r="A862" s="6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</row>
    <row r="863" spans="1:19" s="1" customFormat="1" ht="20.25" customHeight="1"/>
    <row r="864" spans="1:19" s="1" customFormat="1" ht="21" customHeight="1"/>
    <row r="865" spans="1:19" s="1" customFormat="1" ht="21" customHeight="1"/>
    <row r="866" spans="1:19" s="1" customFormat="1" ht="21" customHeight="1"/>
    <row r="867" spans="1:19" s="1" customFormat="1" ht="21" customHeight="1"/>
    <row r="868" spans="1:19" s="1" customFormat="1" ht="21" customHeight="1"/>
    <row r="872" spans="1:19" ht="21">
      <c r="A872" s="1"/>
      <c r="B872" s="1"/>
      <c r="C872" s="1"/>
      <c r="D872" s="1"/>
      <c r="E872" s="18">
        <v>44</v>
      </c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21">
      <c r="A873" s="65" t="s">
        <v>8</v>
      </c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</row>
    <row r="874" spans="1:19" ht="21">
      <c r="A874" s="65" t="s">
        <v>392</v>
      </c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</row>
    <row r="875" spans="1:19" ht="21">
      <c r="A875" s="66" t="s">
        <v>1</v>
      </c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</row>
    <row r="876" spans="1:19" ht="21">
      <c r="A876" s="2" t="s">
        <v>9</v>
      </c>
      <c r="B876" s="2" t="s">
        <v>10</v>
      </c>
      <c r="C876" s="2" t="s">
        <v>11</v>
      </c>
      <c r="D876" s="2" t="s">
        <v>7</v>
      </c>
      <c r="E876" s="2" t="s">
        <v>12</v>
      </c>
      <c r="F876" s="2" t="s">
        <v>29</v>
      </c>
      <c r="G876" s="70" t="s">
        <v>393</v>
      </c>
      <c r="H876" s="135"/>
      <c r="I876" s="136"/>
      <c r="J876" s="70" t="s">
        <v>394</v>
      </c>
      <c r="K876" s="135"/>
      <c r="L876" s="135"/>
      <c r="M876" s="135"/>
      <c r="N876" s="135"/>
      <c r="O876" s="135"/>
      <c r="P876" s="135"/>
      <c r="Q876" s="135"/>
      <c r="R876" s="135"/>
      <c r="S876" s="136"/>
    </row>
    <row r="877" spans="1:19" ht="21">
      <c r="A877" s="6"/>
      <c r="B877" s="6"/>
      <c r="C877" s="6"/>
      <c r="D877" s="6"/>
      <c r="E877" s="6" t="s">
        <v>13</v>
      </c>
      <c r="F877" s="6" t="s">
        <v>13</v>
      </c>
      <c r="G877" s="13" t="s">
        <v>14</v>
      </c>
      <c r="H877" s="13" t="s">
        <v>15</v>
      </c>
      <c r="I877" s="13" t="s">
        <v>16</v>
      </c>
      <c r="J877" s="13" t="s">
        <v>17</v>
      </c>
      <c r="K877" s="13" t="s">
        <v>18</v>
      </c>
      <c r="L877" s="13" t="s">
        <v>19</v>
      </c>
      <c r="M877" s="13" t="s">
        <v>20</v>
      </c>
      <c r="N877" s="13" t="s">
        <v>21</v>
      </c>
      <c r="O877" s="13" t="s">
        <v>22</v>
      </c>
      <c r="P877" s="57"/>
      <c r="Q877" s="14" t="s">
        <v>23</v>
      </c>
      <c r="R877" s="14" t="s">
        <v>24</v>
      </c>
      <c r="S877" s="15" t="s">
        <v>25</v>
      </c>
    </row>
    <row r="878" spans="1:19" ht="21">
      <c r="A878" s="2">
        <v>1</v>
      </c>
      <c r="B878" s="16" t="s">
        <v>294</v>
      </c>
      <c r="C878" s="16" t="s">
        <v>97</v>
      </c>
      <c r="D878" s="17">
        <v>150000</v>
      </c>
      <c r="E878" s="2" t="s">
        <v>98</v>
      </c>
      <c r="F878" s="2" t="s">
        <v>33</v>
      </c>
      <c r="G878" s="2"/>
      <c r="H878" s="2"/>
      <c r="I878" s="2"/>
      <c r="J878" s="2" t="s">
        <v>31</v>
      </c>
      <c r="K878" s="2" t="s">
        <v>31</v>
      </c>
      <c r="L878" s="2" t="s">
        <v>31</v>
      </c>
      <c r="M878" s="2" t="s">
        <v>31</v>
      </c>
      <c r="N878" s="2" t="s">
        <v>31</v>
      </c>
      <c r="O878" s="2" t="s">
        <v>31</v>
      </c>
      <c r="P878" s="1"/>
      <c r="Q878" s="2" t="s">
        <v>31</v>
      </c>
      <c r="R878" s="2" t="s">
        <v>31</v>
      </c>
      <c r="S878" s="2" t="s">
        <v>31</v>
      </c>
    </row>
    <row r="879" spans="1:19" ht="21">
      <c r="A879" s="10"/>
      <c r="B879" s="11" t="s">
        <v>64</v>
      </c>
      <c r="C879" s="11" t="s">
        <v>64</v>
      </c>
      <c r="D879" s="26"/>
      <c r="E879" s="10"/>
      <c r="F879" s="11"/>
      <c r="G879" s="10"/>
      <c r="H879" s="11"/>
      <c r="I879" s="10"/>
      <c r="J879" s="11"/>
      <c r="K879" s="10"/>
      <c r="L879" s="10"/>
      <c r="M879" s="10"/>
      <c r="N879" s="10"/>
      <c r="O879" s="11"/>
      <c r="P879" s="1"/>
      <c r="Q879" s="11"/>
      <c r="R879" s="10"/>
      <c r="S879" s="11"/>
    </row>
    <row r="880" spans="1:19" ht="21">
      <c r="A880" s="10"/>
      <c r="B880" s="11"/>
      <c r="C880" s="11"/>
      <c r="D880" s="26"/>
      <c r="E880" s="10"/>
      <c r="F880" s="11"/>
      <c r="G880" s="10"/>
      <c r="H880" s="11"/>
      <c r="I880" s="10"/>
      <c r="J880" s="11"/>
      <c r="K880" s="10"/>
      <c r="L880" s="10"/>
      <c r="M880" s="10"/>
      <c r="N880" s="10"/>
      <c r="O880" s="11"/>
      <c r="P880" s="1"/>
      <c r="Q880" s="11"/>
      <c r="R880" s="10"/>
      <c r="S880" s="11"/>
    </row>
    <row r="881" spans="1:19" ht="20.25" customHeight="1">
      <c r="A881" s="10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"/>
      <c r="Q881" s="11"/>
      <c r="R881" s="11"/>
      <c r="S881" s="11"/>
    </row>
    <row r="882" spans="1:19" ht="21">
      <c r="A882" s="2">
        <v>2</v>
      </c>
      <c r="B882" s="16" t="s">
        <v>363</v>
      </c>
      <c r="C882" s="16" t="s">
        <v>365</v>
      </c>
      <c r="D882" s="17">
        <v>180000</v>
      </c>
      <c r="E882" s="2" t="s">
        <v>98</v>
      </c>
      <c r="F882" s="2" t="s">
        <v>33</v>
      </c>
      <c r="G882" s="16"/>
      <c r="H882" s="16"/>
      <c r="I882" s="16"/>
      <c r="J882" s="2" t="s">
        <v>31</v>
      </c>
      <c r="K882" s="2" t="s">
        <v>31</v>
      </c>
      <c r="L882" s="2" t="s">
        <v>31</v>
      </c>
      <c r="M882" s="2" t="s">
        <v>31</v>
      </c>
      <c r="N882" s="2" t="s">
        <v>31</v>
      </c>
      <c r="O882" s="2" t="s">
        <v>31</v>
      </c>
      <c r="P882" s="4"/>
      <c r="Q882" s="2" t="s">
        <v>31</v>
      </c>
      <c r="R882" s="2" t="s">
        <v>31</v>
      </c>
      <c r="S882" s="2" t="s">
        <v>31</v>
      </c>
    </row>
    <row r="883" spans="1:19" ht="21">
      <c r="A883" s="10"/>
      <c r="B883" s="11" t="s">
        <v>364</v>
      </c>
      <c r="C883" s="11" t="s">
        <v>366</v>
      </c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22"/>
      <c r="Q883" s="11"/>
      <c r="R883" s="11"/>
      <c r="S883" s="11"/>
    </row>
    <row r="884" spans="1:19" ht="21">
      <c r="A884" s="10"/>
      <c r="B884" s="11"/>
      <c r="C884" s="11" t="s">
        <v>367</v>
      </c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22"/>
      <c r="Q884" s="11"/>
      <c r="R884" s="11"/>
      <c r="S884" s="11"/>
    </row>
    <row r="885" spans="1:19" ht="21">
      <c r="A885" s="6"/>
      <c r="B885" s="12"/>
      <c r="C885" s="12" t="s">
        <v>487</v>
      </c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8"/>
      <c r="Q885" s="12"/>
      <c r="R885" s="12"/>
      <c r="S885" s="12"/>
    </row>
    <row r="886" spans="1:19" s="1" customFormat="1" ht="21" customHeight="1"/>
    <row r="887" spans="1:19" s="1" customFormat="1" ht="21" customHeight="1"/>
    <row r="888" spans="1:19" s="1" customFormat="1" ht="21" customHeight="1"/>
    <row r="889" spans="1:19" s="1" customFormat="1" ht="21" customHeight="1"/>
    <row r="895" spans="1:19" ht="20.25" customHeight="1">
      <c r="A895" s="1"/>
      <c r="B895" s="1"/>
      <c r="C895" s="1"/>
      <c r="D895" s="1"/>
      <c r="E895" s="18">
        <v>45</v>
      </c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21">
      <c r="A896" s="65" t="s">
        <v>0</v>
      </c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</row>
    <row r="897" spans="1:19" ht="21">
      <c r="A897" s="65" t="s">
        <v>392</v>
      </c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</row>
    <row r="898" spans="1:19" ht="21">
      <c r="A898" s="66" t="s">
        <v>1</v>
      </c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</row>
    <row r="899" spans="1:19" ht="21">
      <c r="A899" s="67" t="s">
        <v>2</v>
      </c>
      <c r="B899" s="138"/>
      <c r="C899" s="138"/>
      <c r="D899" s="139"/>
      <c r="E899" s="2" t="s">
        <v>6</v>
      </c>
      <c r="F899" s="67" t="s">
        <v>4</v>
      </c>
      <c r="G899" s="139"/>
      <c r="H899" s="67" t="s">
        <v>6</v>
      </c>
      <c r="I899" s="138"/>
      <c r="J899" s="138"/>
      <c r="K899" s="139"/>
      <c r="L899" s="3" t="s">
        <v>4</v>
      </c>
      <c r="M899" s="4"/>
      <c r="N899" s="5"/>
      <c r="O899" s="67" t="s">
        <v>3</v>
      </c>
      <c r="P899" s="138"/>
      <c r="Q899" s="138"/>
      <c r="R899" s="138"/>
      <c r="S899" s="139"/>
    </row>
    <row r="900" spans="1:19" ht="21">
      <c r="A900" s="78"/>
      <c r="B900" s="140"/>
      <c r="C900" s="140"/>
      <c r="D900" s="141"/>
      <c r="E900" s="6" t="s">
        <v>30</v>
      </c>
      <c r="F900" s="78" t="s">
        <v>5</v>
      </c>
      <c r="G900" s="141"/>
      <c r="H900" s="78" t="s">
        <v>7</v>
      </c>
      <c r="I900" s="140"/>
      <c r="J900" s="140"/>
      <c r="K900" s="141"/>
      <c r="L900" s="7" t="s">
        <v>26</v>
      </c>
      <c r="M900" s="8"/>
      <c r="N900" s="9"/>
      <c r="O900" s="78"/>
      <c r="P900" s="140"/>
      <c r="Q900" s="140"/>
      <c r="R900" s="140"/>
      <c r="S900" s="141"/>
    </row>
    <row r="901" spans="1:19" ht="21">
      <c r="A901" s="81" t="s">
        <v>295</v>
      </c>
      <c r="B901" s="82"/>
      <c r="C901" s="82"/>
      <c r="D901" s="83"/>
      <c r="E901" s="2"/>
      <c r="F901" s="67"/>
      <c r="G901" s="69"/>
      <c r="H901" s="67"/>
      <c r="I901" s="68"/>
      <c r="J901" s="68"/>
      <c r="K901" s="69"/>
      <c r="L901" s="67"/>
      <c r="M901" s="68"/>
      <c r="N901" s="69"/>
      <c r="O901" s="67" t="s">
        <v>33</v>
      </c>
      <c r="P901" s="68"/>
      <c r="Q901" s="68"/>
      <c r="R901" s="68"/>
      <c r="S901" s="69"/>
    </row>
    <row r="902" spans="1:19" ht="21">
      <c r="A902" s="85" t="s">
        <v>285</v>
      </c>
      <c r="B902" s="86"/>
      <c r="C902" s="86"/>
      <c r="D902" s="87"/>
      <c r="E902" s="10"/>
      <c r="F902" s="73"/>
      <c r="G902" s="74"/>
      <c r="H902" s="109"/>
      <c r="I902" s="110"/>
      <c r="J902" s="110"/>
      <c r="K902" s="111"/>
      <c r="L902" s="75"/>
      <c r="M902" s="76"/>
      <c r="N902" s="77"/>
      <c r="O902" s="73" t="s">
        <v>205</v>
      </c>
      <c r="P902" s="84"/>
      <c r="Q902" s="84"/>
      <c r="R902" s="84"/>
      <c r="S902" s="74"/>
    </row>
    <row r="903" spans="1:19" ht="21">
      <c r="A903" s="85" t="s">
        <v>296</v>
      </c>
      <c r="B903" s="86"/>
      <c r="C903" s="86"/>
      <c r="D903" s="87"/>
      <c r="E903" s="10">
        <v>3</v>
      </c>
      <c r="F903" s="73">
        <v>3.06</v>
      </c>
      <c r="G903" s="74"/>
      <c r="H903" s="75">
        <f>D928+D932+D935</f>
        <v>526000</v>
      </c>
      <c r="I903" s="76"/>
      <c r="J903" s="76"/>
      <c r="K903" s="77"/>
      <c r="L903" s="73">
        <v>3.76</v>
      </c>
      <c r="M903" s="84"/>
      <c r="N903" s="74"/>
      <c r="O903" s="73"/>
      <c r="P903" s="84"/>
      <c r="Q903" s="84"/>
      <c r="R903" s="84"/>
      <c r="S903" s="74"/>
    </row>
    <row r="904" spans="1:19" ht="21">
      <c r="A904" s="94" t="s">
        <v>297</v>
      </c>
      <c r="B904" s="95"/>
      <c r="C904" s="95"/>
      <c r="D904" s="96"/>
      <c r="E904" s="12"/>
      <c r="F904" s="78"/>
      <c r="G904" s="80"/>
      <c r="H904" s="97"/>
      <c r="I904" s="98"/>
      <c r="J904" s="98"/>
      <c r="K904" s="99"/>
      <c r="L904" s="78"/>
      <c r="M904" s="79"/>
      <c r="N904" s="80"/>
      <c r="O904" s="78"/>
      <c r="P904" s="79"/>
      <c r="Q904" s="79"/>
      <c r="R904" s="79"/>
      <c r="S904" s="80"/>
    </row>
    <row r="905" spans="1:19" ht="21">
      <c r="A905" s="70" t="s">
        <v>28</v>
      </c>
      <c r="B905" s="71"/>
      <c r="C905" s="71"/>
      <c r="D905" s="72"/>
      <c r="E905" s="13">
        <f>E903</f>
        <v>3</v>
      </c>
      <c r="F905" s="70">
        <v>3.06</v>
      </c>
      <c r="G905" s="72"/>
      <c r="H905" s="88">
        <f>H903</f>
        <v>526000</v>
      </c>
      <c r="I905" s="89"/>
      <c r="J905" s="89"/>
      <c r="K905" s="90"/>
      <c r="L905" s="91">
        <v>3.76</v>
      </c>
      <c r="M905" s="92"/>
      <c r="N905" s="93"/>
      <c r="O905" s="70"/>
      <c r="P905" s="71"/>
      <c r="Q905" s="71"/>
      <c r="R905" s="71"/>
      <c r="S905" s="72"/>
    </row>
    <row r="906" spans="1:19" s="1" customFormat="1" ht="21" customHeight="1"/>
    <row r="907" spans="1:19" s="1" customFormat="1" ht="21" customHeight="1"/>
    <row r="908" spans="1:19" s="1" customFormat="1" ht="21" customHeight="1"/>
    <row r="909" spans="1:19" s="1" customFormat="1" ht="21" customHeight="1"/>
    <row r="910" spans="1:19" s="1" customFormat="1" ht="21" customHeight="1"/>
    <row r="921" spans="1:19" ht="21">
      <c r="A921" s="1"/>
      <c r="B921" s="1"/>
      <c r="C921" s="1"/>
      <c r="D921" s="1"/>
      <c r="E921" s="18">
        <v>46</v>
      </c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21">
      <c r="A922" s="65" t="s">
        <v>8</v>
      </c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</row>
    <row r="923" spans="1:19" ht="21">
      <c r="A923" s="65" t="s">
        <v>392</v>
      </c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</row>
    <row r="924" spans="1:19" ht="21">
      <c r="A924" s="66" t="s">
        <v>1</v>
      </c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</row>
    <row r="926" spans="1:19" ht="21">
      <c r="A926" s="2" t="s">
        <v>9</v>
      </c>
      <c r="B926" s="2" t="s">
        <v>10</v>
      </c>
      <c r="C926" s="2" t="s">
        <v>11</v>
      </c>
      <c r="D926" s="2" t="s">
        <v>7</v>
      </c>
      <c r="E926" s="2" t="s">
        <v>12</v>
      </c>
      <c r="F926" s="2" t="s">
        <v>29</v>
      </c>
      <c r="G926" s="70" t="s">
        <v>393</v>
      </c>
      <c r="H926" s="135"/>
      <c r="I926" s="136"/>
      <c r="J926" s="70" t="s">
        <v>394</v>
      </c>
      <c r="K926" s="135"/>
      <c r="L926" s="135"/>
      <c r="M926" s="135"/>
      <c r="N926" s="135"/>
      <c r="O926" s="135"/>
      <c r="P926" s="135"/>
      <c r="Q926" s="135"/>
      <c r="R926" s="135"/>
      <c r="S926" s="136"/>
    </row>
    <row r="927" spans="1:19" ht="21">
      <c r="A927" s="6"/>
      <c r="B927" s="6"/>
      <c r="C927" s="6"/>
      <c r="D927" s="6"/>
      <c r="E927" s="6" t="s">
        <v>13</v>
      </c>
      <c r="F927" s="6" t="s">
        <v>13</v>
      </c>
      <c r="G927" s="13" t="s">
        <v>14</v>
      </c>
      <c r="H927" s="13" t="s">
        <v>15</v>
      </c>
      <c r="I927" s="13" t="s">
        <v>16</v>
      </c>
      <c r="J927" s="13" t="s">
        <v>17</v>
      </c>
      <c r="K927" s="13" t="s">
        <v>18</v>
      </c>
      <c r="L927" s="13" t="s">
        <v>19</v>
      </c>
      <c r="M927" s="13" t="s">
        <v>20</v>
      </c>
      <c r="N927" s="13" t="s">
        <v>21</v>
      </c>
      <c r="O927" s="13" t="s">
        <v>22</v>
      </c>
      <c r="P927" s="57"/>
      <c r="Q927" s="14" t="s">
        <v>23</v>
      </c>
      <c r="R927" s="14" t="s">
        <v>24</v>
      </c>
      <c r="S927" s="15" t="s">
        <v>25</v>
      </c>
    </row>
    <row r="928" spans="1:19" ht="21">
      <c r="A928" s="10">
        <v>1</v>
      </c>
      <c r="B928" s="32" t="s">
        <v>474</v>
      </c>
      <c r="C928" s="32" t="s">
        <v>80</v>
      </c>
      <c r="D928" s="17">
        <v>253000</v>
      </c>
      <c r="E928" s="10" t="s">
        <v>477</v>
      </c>
      <c r="F928" s="10" t="s">
        <v>205</v>
      </c>
      <c r="G928" s="2" t="s">
        <v>31</v>
      </c>
      <c r="H928" s="2" t="s">
        <v>31</v>
      </c>
      <c r="I928" s="2" t="s">
        <v>31</v>
      </c>
      <c r="J928" s="2" t="s">
        <v>31</v>
      </c>
      <c r="K928" s="2" t="s">
        <v>31</v>
      </c>
      <c r="L928" s="2" t="s">
        <v>31</v>
      </c>
      <c r="M928" s="2" t="s">
        <v>31</v>
      </c>
      <c r="N928" s="2" t="s">
        <v>31</v>
      </c>
      <c r="O928" s="2" t="s">
        <v>31</v>
      </c>
      <c r="P928" s="1"/>
      <c r="Q928" s="2" t="s">
        <v>31</v>
      </c>
      <c r="R928" s="2" t="s">
        <v>31</v>
      </c>
      <c r="S928" s="2" t="s">
        <v>31</v>
      </c>
    </row>
    <row r="929" spans="1:19" ht="21">
      <c r="A929" s="10"/>
      <c r="B929" s="32"/>
      <c r="C929" s="32" t="s">
        <v>476</v>
      </c>
      <c r="D929" s="10"/>
      <c r="E929" s="10" t="s">
        <v>86</v>
      </c>
      <c r="F929" s="10"/>
      <c r="G929" s="10"/>
      <c r="H929" s="11"/>
      <c r="I929" s="10"/>
      <c r="J929" s="11"/>
      <c r="K929" s="10"/>
      <c r="L929" s="10"/>
      <c r="M929" s="10"/>
      <c r="N929" s="10"/>
      <c r="O929" s="11"/>
      <c r="P929" s="1"/>
      <c r="Q929" s="11"/>
      <c r="R929" s="10"/>
      <c r="S929" s="11"/>
    </row>
    <row r="930" spans="1:19" ht="21">
      <c r="A930" s="10"/>
      <c r="B930" s="32"/>
      <c r="C930" s="32" t="s">
        <v>475</v>
      </c>
      <c r="D930" s="10"/>
      <c r="E930" s="10"/>
      <c r="F930" s="10"/>
      <c r="G930" s="10"/>
      <c r="H930" s="11"/>
      <c r="I930" s="10"/>
      <c r="J930" s="11"/>
      <c r="K930" s="10"/>
      <c r="L930" s="10"/>
      <c r="M930" s="10"/>
      <c r="N930" s="10"/>
      <c r="O930" s="11"/>
      <c r="P930" s="1"/>
      <c r="Q930" s="11"/>
      <c r="R930" s="10"/>
      <c r="S930" s="11"/>
    </row>
    <row r="931" spans="1:19" ht="21">
      <c r="A931" s="10"/>
      <c r="B931" s="10"/>
      <c r="C931" s="10"/>
      <c r="D931" s="10"/>
      <c r="E931" s="10"/>
      <c r="F931" s="10"/>
      <c r="G931" s="11"/>
      <c r="H931" s="11"/>
      <c r="I931" s="11"/>
      <c r="J931" s="11"/>
      <c r="K931" s="11"/>
      <c r="L931" s="11"/>
      <c r="M931" s="11"/>
      <c r="N931" s="11"/>
      <c r="O931" s="11"/>
      <c r="P931" s="1"/>
      <c r="Q931" s="11"/>
      <c r="R931" s="11"/>
      <c r="S931" s="11"/>
    </row>
    <row r="932" spans="1:19" ht="21">
      <c r="A932" s="2">
        <v>2</v>
      </c>
      <c r="B932" s="16" t="s">
        <v>274</v>
      </c>
      <c r="C932" s="16" t="s">
        <v>80</v>
      </c>
      <c r="D932" s="17">
        <v>20000</v>
      </c>
      <c r="E932" s="2" t="s">
        <v>98</v>
      </c>
      <c r="F932" s="2" t="s">
        <v>33</v>
      </c>
      <c r="G932" s="2" t="s">
        <v>31</v>
      </c>
      <c r="H932" s="2" t="s">
        <v>31</v>
      </c>
      <c r="I932" s="2" t="s">
        <v>31</v>
      </c>
      <c r="J932" s="2" t="s">
        <v>31</v>
      </c>
      <c r="K932" s="2" t="s">
        <v>31</v>
      </c>
      <c r="L932" s="2" t="s">
        <v>31</v>
      </c>
      <c r="M932" s="2" t="s">
        <v>31</v>
      </c>
      <c r="N932" s="2" t="s">
        <v>31</v>
      </c>
      <c r="O932" s="2" t="s">
        <v>31</v>
      </c>
      <c r="P932" s="4"/>
      <c r="Q932" s="2" t="s">
        <v>31</v>
      </c>
      <c r="R932" s="2" t="s">
        <v>31</v>
      </c>
      <c r="S932" s="2" t="s">
        <v>31</v>
      </c>
    </row>
    <row r="933" spans="1:19" ht="21">
      <c r="A933" s="10"/>
      <c r="B933" s="11" t="s">
        <v>275</v>
      </c>
      <c r="C933" s="11" t="s">
        <v>276</v>
      </c>
      <c r="D933" s="26"/>
      <c r="E933" s="10"/>
      <c r="F933" s="11"/>
      <c r="G933" s="10"/>
      <c r="H933" s="11"/>
      <c r="I933" s="10"/>
      <c r="J933" s="11"/>
      <c r="K933" s="10"/>
      <c r="L933" s="10"/>
      <c r="M933" s="10"/>
      <c r="N933" s="10"/>
      <c r="O933" s="11"/>
      <c r="P933" s="22"/>
      <c r="Q933" s="11"/>
      <c r="R933" s="10"/>
      <c r="S933" s="11"/>
    </row>
    <row r="934" spans="1:19" ht="21">
      <c r="A934" s="6"/>
      <c r="B934" s="12"/>
      <c r="C934" s="12" t="s">
        <v>277</v>
      </c>
      <c r="D934" s="29"/>
      <c r="E934" s="6"/>
      <c r="F934" s="12"/>
      <c r="G934" s="6"/>
      <c r="H934" s="12"/>
      <c r="I934" s="6"/>
      <c r="J934" s="12"/>
      <c r="K934" s="6"/>
      <c r="L934" s="6"/>
      <c r="M934" s="6"/>
      <c r="N934" s="6"/>
      <c r="O934" s="12"/>
      <c r="P934" s="8"/>
      <c r="Q934" s="12"/>
      <c r="R934" s="6"/>
      <c r="S934" s="12"/>
    </row>
    <row r="935" spans="1:19" ht="21">
      <c r="A935" s="2">
        <v>3</v>
      </c>
      <c r="B935" s="131" t="s">
        <v>478</v>
      </c>
      <c r="C935" s="131" t="s">
        <v>80</v>
      </c>
      <c r="D935" s="17">
        <v>253000</v>
      </c>
      <c r="E935" s="2" t="s">
        <v>477</v>
      </c>
      <c r="F935" s="2" t="s">
        <v>205</v>
      </c>
      <c r="G935" s="2" t="s">
        <v>31</v>
      </c>
      <c r="H935" s="2" t="s">
        <v>31</v>
      </c>
      <c r="I935" s="2" t="s">
        <v>31</v>
      </c>
      <c r="J935" s="2" t="s">
        <v>31</v>
      </c>
      <c r="K935" s="2" t="s">
        <v>31</v>
      </c>
      <c r="L935" s="2" t="s">
        <v>31</v>
      </c>
      <c r="M935" s="2" t="s">
        <v>31</v>
      </c>
      <c r="N935" s="2" t="s">
        <v>31</v>
      </c>
      <c r="O935" s="2" t="s">
        <v>31</v>
      </c>
      <c r="P935" s="4"/>
      <c r="Q935" s="2" t="s">
        <v>31</v>
      </c>
      <c r="R935" s="2" t="s">
        <v>31</v>
      </c>
      <c r="S935" s="2" t="s">
        <v>31</v>
      </c>
    </row>
    <row r="936" spans="1:19" ht="21">
      <c r="A936" s="10"/>
      <c r="B936" s="32"/>
      <c r="C936" s="32" t="s">
        <v>479</v>
      </c>
      <c r="D936" s="10"/>
      <c r="E936" s="10" t="s">
        <v>86</v>
      </c>
      <c r="F936" s="10"/>
      <c r="G936" s="10"/>
      <c r="H936" s="11"/>
      <c r="I936" s="10"/>
      <c r="J936" s="11"/>
      <c r="K936" s="10"/>
      <c r="L936" s="10"/>
      <c r="M936" s="10"/>
      <c r="N936" s="10"/>
      <c r="O936" s="11"/>
      <c r="P936" s="22"/>
      <c r="Q936" s="11"/>
      <c r="R936" s="10"/>
      <c r="S936" s="11"/>
    </row>
    <row r="937" spans="1:19" s="1" customFormat="1" ht="21" customHeight="1">
      <c r="A937" s="10"/>
      <c r="B937" s="32"/>
      <c r="C937" s="32" t="s">
        <v>480</v>
      </c>
      <c r="D937" s="10"/>
      <c r="E937" s="10"/>
      <c r="F937" s="10"/>
      <c r="G937" s="10"/>
      <c r="H937" s="11"/>
      <c r="I937" s="10"/>
      <c r="J937" s="11"/>
      <c r="K937" s="10"/>
      <c r="L937" s="10"/>
      <c r="M937" s="10"/>
      <c r="N937" s="10"/>
      <c r="O937" s="11"/>
      <c r="P937" s="22"/>
      <c r="Q937" s="11"/>
      <c r="R937" s="10"/>
      <c r="S937" s="11"/>
    </row>
    <row r="938" spans="1:19" s="1" customFormat="1" ht="21" customHeight="1">
      <c r="A938" s="6"/>
      <c r="B938" s="6"/>
      <c r="C938" s="6"/>
      <c r="D938" s="6"/>
      <c r="E938" s="6"/>
      <c r="F938" s="6"/>
      <c r="G938" s="12"/>
      <c r="H938" s="12"/>
      <c r="I938" s="12"/>
      <c r="J938" s="12"/>
      <c r="K938" s="12"/>
      <c r="L938" s="12"/>
      <c r="M938" s="12"/>
      <c r="N938" s="12"/>
      <c r="O938" s="12"/>
      <c r="P938" s="8"/>
      <c r="Q938" s="12"/>
      <c r="R938" s="12"/>
      <c r="S938" s="12"/>
    </row>
    <row r="942" spans="1:19" ht="21">
      <c r="A942" s="1"/>
      <c r="B942" s="1"/>
      <c r="C942" s="1"/>
      <c r="D942" s="1"/>
      <c r="E942" s="18">
        <v>47</v>
      </c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21">
      <c r="A943" s="65" t="s">
        <v>0</v>
      </c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</row>
    <row r="944" spans="1:19" ht="21">
      <c r="A944" s="65" t="s">
        <v>392</v>
      </c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</row>
    <row r="945" spans="1:19" ht="21">
      <c r="A945" s="66" t="s">
        <v>1</v>
      </c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</row>
    <row r="946" spans="1:19" ht="21">
      <c r="A946" s="67" t="s">
        <v>2</v>
      </c>
      <c r="B946" s="138"/>
      <c r="C946" s="138"/>
      <c r="D946" s="139"/>
      <c r="E946" s="2" t="s">
        <v>6</v>
      </c>
      <c r="F946" s="67" t="s">
        <v>4</v>
      </c>
      <c r="G946" s="139"/>
      <c r="H946" s="67" t="s">
        <v>6</v>
      </c>
      <c r="I946" s="138"/>
      <c r="J946" s="138"/>
      <c r="K946" s="139"/>
      <c r="L946" s="3" t="s">
        <v>4</v>
      </c>
      <c r="M946" s="4"/>
      <c r="N946" s="5"/>
      <c r="O946" s="67" t="s">
        <v>3</v>
      </c>
      <c r="P946" s="138"/>
      <c r="Q946" s="138"/>
      <c r="R946" s="138"/>
      <c r="S946" s="139"/>
    </row>
    <row r="947" spans="1:19" ht="21">
      <c r="A947" s="78"/>
      <c r="B947" s="140"/>
      <c r="C947" s="140"/>
      <c r="D947" s="141"/>
      <c r="E947" s="6" t="s">
        <v>30</v>
      </c>
      <c r="F947" s="78" t="s">
        <v>5</v>
      </c>
      <c r="G947" s="141"/>
      <c r="H947" s="78" t="s">
        <v>7</v>
      </c>
      <c r="I947" s="140"/>
      <c r="J947" s="140"/>
      <c r="K947" s="141"/>
      <c r="L947" s="7" t="s">
        <v>26</v>
      </c>
      <c r="M947" s="8"/>
      <c r="N947" s="9"/>
      <c r="O947" s="78"/>
      <c r="P947" s="140"/>
      <c r="Q947" s="140"/>
      <c r="R947" s="140"/>
      <c r="S947" s="141"/>
    </row>
    <row r="948" spans="1:19" ht="21.75" customHeight="1">
      <c r="A948" s="81" t="s">
        <v>286</v>
      </c>
      <c r="B948" s="138"/>
      <c r="C948" s="138"/>
      <c r="D948" s="139"/>
      <c r="E948" s="2"/>
      <c r="F948" s="67"/>
      <c r="G948" s="139"/>
      <c r="H948" s="67"/>
      <c r="I948" s="138"/>
      <c r="J948" s="138"/>
      <c r="K948" s="139"/>
      <c r="L948" s="67"/>
      <c r="M948" s="138"/>
      <c r="N948" s="139"/>
      <c r="O948" s="67" t="s">
        <v>33</v>
      </c>
      <c r="P948" s="138"/>
      <c r="Q948" s="138"/>
      <c r="R948" s="138"/>
      <c r="S948" s="139"/>
    </row>
    <row r="949" spans="1:19" ht="21">
      <c r="A949" s="85" t="s">
        <v>285</v>
      </c>
      <c r="B949" s="134"/>
      <c r="C949" s="134"/>
      <c r="D949" s="137"/>
      <c r="E949" s="10"/>
      <c r="F949" s="73"/>
      <c r="G949" s="137"/>
      <c r="H949" s="109"/>
      <c r="I949" s="134"/>
      <c r="J949" s="134"/>
      <c r="K949" s="137"/>
      <c r="L949" s="75"/>
      <c r="M949" s="134"/>
      <c r="N949" s="137"/>
      <c r="O949" s="73" t="s">
        <v>205</v>
      </c>
      <c r="P949" s="134"/>
      <c r="Q949" s="134"/>
      <c r="R949" s="134"/>
      <c r="S949" s="137"/>
    </row>
    <row r="950" spans="1:19" ht="21">
      <c r="A950" s="85" t="s">
        <v>284</v>
      </c>
      <c r="B950" s="134"/>
      <c r="C950" s="134"/>
      <c r="D950" s="137"/>
      <c r="E950" s="10">
        <v>2</v>
      </c>
      <c r="F950" s="73">
        <v>2.04</v>
      </c>
      <c r="G950" s="137"/>
      <c r="H950" s="75">
        <f>D976+D980</f>
        <v>105000</v>
      </c>
      <c r="I950" s="134"/>
      <c r="J950" s="134"/>
      <c r="K950" s="137"/>
      <c r="L950" s="73">
        <v>0.75</v>
      </c>
      <c r="M950" s="134"/>
      <c r="N950" s="137"/>
      <c r="O950" s="73"/>
      <c r="P950" s="134"/>
      <c r="Q950" s="134"/>
      <c r="R950" s="134"/>
      <c r="S950" s="137"/>
    </row>
    <row r="951" spans="1:19" ht="21">
      <c r="A951" s="94"/>
      <c r="B951" s="140"/>
      <c r="C951" s="140"/>
      <c r="D951" s="141"/>
      <c r="E951" s="6"/>
      <c r="F951" s="78"/>
      <c r="G951" s="141"/>
      <c r="H951" s="97"/>
      <c r="I951" s="140"/>
      <c r="J951" s="140"/>
      <c r="K951" s="141"/>
      <c r="L951" s="78"/>
      <c r="M951" s="140"/>
      <c r="N951" s="141"/>
      <c r="O951" s="78"/>
      <c r="P951" s="140"/>
      <c r="Q951" s="140"/>
      <c r="R951" s="140"/>
      <c r="S951" s="141"/>
    </row>
    <row r="952" spans="1:19" ht="21">
      <c r="A952" s="70" t="s">
        <v>28</v>
      </c>
      <c r="B952" s="135"/>
      <c r="C952" s="135"/>
      <c r="D952" s="136"/>
      <c r="E952" s="13">
        <f>E950</f>
        <v>2</v>
      </c>
      <c r="F952" s="70">
        <v>2.04</v>
      </c>
      <c r="G952" s="136"/>
      <c r="H952" s="88">
        <f>H950</f>
        <v>105000</v>
      </c>
      <c r="I952" s="135"/>
      <c r="J952" s="135"/>
      <c r="K952" s="136"/>
      <c r="L952" s="91">
        <v>0.75</v>
      </c>
      <c r="M952" s="135"/>
      <c r="N952" s="136"/>
      <c r="O952" s="70"/>
      <c r="P952" s="135"/>
      <c r="Q952" s="135"/>
      <c r="R952" s="135"/>
      <c r="S952" s="136"/>
    </row>
    <row r="970" spans="1:19" ht="21">
      <c r="A970" s="1"/>
      <c r="B970" s="1"/>
      <c r="C970" s="1"/>
      <c r="D970" s="1"/>
      <c r="E970" s="18">
        <v>48</v>
      </c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21">
      <c r="A971" s="65" t="s">
        <v>8</v>
      </c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</row>
    <row r="972" spans="1:19" ht="21">
      <c r="A972" s="65" t="s">
        <v>392</v>
      </c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</row>
    <row r="973" spans="1:19" ht="21">
      <c r="A973" s="66" t="s">
        <v>1</v>
      </c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</row>
    <row r="974" spans="1:19" ht="21">
      <c r="A974" s="2" t="s">
        <v>9</v>
      </c>
      <c r="B974" s="2" t="s">
        <v>10</v>
      </c>
      <c r="C974" s="2" t="s">
        <v>11</v>
      </c>
      <c r="D974" s="2" t="s">
        <v>7</v>
      </c>
      <c r="E974" s="2" t="s">
        <v>12</v>
      </c>
      <c r="F974" s="2" t="s">
        <v>29</v>
      </c>
      <c r="G974" s="70" t="s">
        <v>393</v>
      </c>
      <c r="H974" s="135"/>
      <c r="I974" s="136"/>
      <c r="J974" s="70" t="s">
        <v>394</v>
      </c>
      <c r="K974" s="135"/>
      <c r="L974" s="135"/>
      <c r="M974" s="135"/>
      <c r="N974" s="135"/>
      <c r="O974" s="135"/>
      <c r="P974" s="135"/>
      <c r="Q974" s="135"/>
      <c r="R974" s="135"/>
      <c r="S974" s="136"/>
    </row>
    <row r="975" spans="1:19" ht="21">
      <c r="A975" s="6"/>
      <c r="B975" s="6"/>
      <c r="C975" s="6"/>
      <c r="D975" s="6"/>
      <c r="E975" s="6" t="s">
        <v>13</v>
      </c>
      <c r="F975" s="6" t="s">
        <v>13</v>
      </c>
      <c r="G975" s="13" t="s">
        <v>14</v>
      </c>
      <c r="H975" s="13" t="s">
        <v>15</v>
      </c>
      <c r="I975" s="13" t="s">
        <v>16</v>
      </c>
      <c r="J975" s="13" t="s">
        <v>17</v>
      </c>
      <c r="K975" s="13" t="s">
        <v>18</v>
      </c>
      <c r="L975" s="13" t="s">
        <v>19</v>
      </c>
      <c r="M975" s="13" t="s">
        <v>20</v>
      </c>
      <c r="N975" s="13" t="s">
        <v>21</v>
      </c>
      <c r="O975" s="13" t="s">
        <v>22</v>
      </c>
      <c r="P975" s="57"/>
      <c r="Q975" s="14" t="s">
        <v>23</v>
      </c>
      <c r="R975" s="14" t="s">
        <v>24</v>
      </c>
      <c r="S975" s="15" t="s">
        <v>25</v>
      </c>
    </row>
    <row r="976" spans="1:19" ht="21">
      <c r="A976" s="2">
        <v>1</v>
      </c>
      <c r="B976" s="16" t="s">
        <v>281</v>
      </c>
      <c r="C976" s="16" t="s">
        <v>80</v>
      </c>
      <c r="D976" s="17">
        <v>60000</v>
      </c>
      <c r="E976" s="2" t="s">
        <v>94</v>
      </c>
      <c r="F976" s="2" t="s">
        <v>205</v>
      </c>
      <c r="G976" s="2"/>
      <c r="H976" s="2"/>
      <c r="I976" s="2"/>
      <c r="J976" s="2" t="s">
        <v>31</v>
      </c>
      <c r="K976" s="2" t="s">
        <v>31</v>
      </c>
      <c r="L976" s="2" t="s">
        <v>31</v>
      </c>
      <c r="M976" s="2" t="s">
        <v>31</v>
      </c>
      <c r="N976" s="2" t="s">
        <v>31</v>
      </c>
      <c r="O976" s="2" t="s">
        <v>31</v>
      </c>
      <c r="P976" s="1"/>
      <c r="Q976" s="2" t="s">
        <v>31</v>
      </c>
      <c r="R976" s="2" t="s">
        <v>31</v>
      </c>
      <c r="S976" s="2" t="s">
        <v>31</v>
      </c>
    </row>
    <row r="977" spans="1:19" ht="21">
      <c r="A977" s="10"/>
      <c r="B977" s="11" t="s">
        <v>282</v>
      </c>
      <c r="C977" s="11" t="s">
        <v>93</v>
      </c>
      <c r="D977" s="26"/>
      <c r="E977" s="10"/>
      <c r="F977" s="11"/>
      <c r="G977" s="10"/>
      <c r="H977" s="11"/>
      <c r="I977" s="10"/>
      <c r="J977" s="11"/>
      <c r="K977" s="10"/>
      <c r="L977" s="10"/>
      <c r="M977" s="10"/>
      <c r="N977" s="10"/>
      <c r="O977" s="11"/>
      <c r="P977" s="1"/>
      <c r="Q977" s="11"/>
      <c r="R977" s="10"/>
      <c r="S977" s="11"/>
    </row>
    <row r="978" spans="1:19" ht="21">
      <c r="A978" s="10"/>
      <c r="B978" s="11" t="s">
        <v>283</v>
      </c>
      <c r="C978" s="11"/>
      <c r="D978" s="26"/>
      <c r="E978" s="10"/>
      <c r="F978" s="11"/>
      <c r="G978" s="10"/>
      <c r="H978" s="11"/>
      <c r="I978" s="10"/>
      <c r="J978" s="11"/>
      <c r="K978" s="10"/>
      <c r="L978" s="10"/>
      <c r="M978" s="10"/>
      <c r="N978" s="10"/>
      <c r="O978" s="11"/>
      <c r="P978" s="1"/>
      <c r="Q978" s="11"/>
      <c r="R978" s="10"/>
      <c r="S978" s="11"/>
    </row>
    <row r="979" spans="1:19" ht="21">
      <c r="A979" s="6"/>
      <c r="B979" s="12" t="s">
        <v>81</v>
      </c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"/>
      <c r="Q979" s="12"/>
      <c r="R979" s="12"/>
      <c r="S979" s="12"/>
    </row>
    <row r="980" spans="1:19" ht="21">
      <c r="A980" s="2">
        <v>2</v>
      </c>
      <c r="B980" s="16" t="s">
        <v>232</v>
      </c>
      <c r="C980" s="16" t="s">
        <v>42</v>
      </c>
      <c r="D980" s="17">
        <v>45000</v>
      </c>
      <c r="E980" s="16" t="s">
        <v>34</v>
      </c>
      <c r="F980" s="2" t="s">
        <v>205</v>
      </c>
      <c r="G980" s="2"/>
      <c r="H980" s="2"/>
      <c r="I980" s="2"/>
      <c r="J980" s="2" t="s">
        <v>31</v>
      </c>
      <c r="K980" s="2" t="s">
        <v>31</v>
      </c>
      <c r="L980" s="2" t="s">
        <v>31</v>
      </c>
      <c r="M980" s="2" t="s">
        <v>31</v>
      </c>
      <c r="N980" s="2" t="s">
        <v>31</v>
      </c>
      <c r="O980" s="2" t="s">
        <v>31</v>
      </c>
      <c r="P980" s="1"/>
      <c r="Q980" s="2" t="s">
        <v>31</v>
      </c>
      <c r="R980" s="2" t="s">
        <v>31</v>
      </c>
      <c r="S980" s="2" t="s">
        <v>31</v>
      </c>
    </row>
    <row r="981" spans="1:19" s="1" customFormat="1" ht="21" customHeight="1">
      <c r="A981" s="11"/>
      <c r="B981" s="11" t="s">
        <v>233</v>
      </c>
      <c r="C981" s="11" t="s">
        <v>195</v>
      </c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Q981" s="11"/>
      <c r="R981" s="11"/>
      <c r="S981" s="11"/>
    </row>
    <row r="982" spans="1:19" s="1" customFormat="1" ht="21" customHeight="1">
      <c r="A982" s="11"/>
      <c r="B982" s="11"/>
      <c r="C982" s="11" t="s">
        <v>196</v>
      </c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Q982" s="11"/>
      <c r="R982" s="11"/>
      <c r="S982" s="11"/>
    </row>
    <row r="983" spans="1:19" s="1" customFormat="1" ht="21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Q983" s="12"/>
      <c r="R983" s="12"/>
      <c r="S983" s="12"/>
    </row>
    <row r="993" spans="1:19" ht="21">
      <c r="A993" s="1"/>
      <c r="B993" s="1"/>
      <c r="C993" s="1"/>
      <c r="D993" s="1"/>
      <c r="E993" s="18">
        <v>49</v>
      </c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21">
      <c r="A994" s="65" t="s">
        <v>0</v>
      </c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</row>
    <row r="995" spans="1:19" ht="21">
      <c r="A995" s="65" t="s">
        <v>392</v>
      </c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</row>
    <row r="996" spans="1:19" ht="21">
      <c r="A996" s="66" t="s">
        <v>1</v>
      </c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</row>
    <row r="997" spans="1:19" ht="21">
      <c r="A997" s="67" t="s">
        <v>2</v>
      </c>
      <c r="B997" s="138"/>
      <c r="C997" s="138"/>
      <c r="D997" s="139"/>
      <c r="E997" s="2" t="s">
        <v>6</v>
      </c>
      <c r="F997" s="67" t="s">
        <v>4</v>
      </c>
      <c r="G997" s="139"/>
      <c r="H997" s="67" t="s">
        <v>6</v>
      </c>
      <c r="I997" s="138"/>
      <c r="J997" s="138"/>
      <c r="K997" s="139"/>
      <c r="L997" s="3" t="s">
        <v>4</v>
      </c>
      <c r="M997" s="4"/>
      <c r="N997" s="5"/>
      <c r="O997" s="67" t="s">
        <v>3</v>
      </c>
      <c r="P997" s="138"/>
      <c r="Q997" s="138"/>
      <c r="R997" s="138"/>
      <c r="S997" s="139"/>
    </row>
    <row r="998" spans="1:19" ht="21">
      <c r="A998" s="78"/>
      <c r="B998" s="140"/>
      <c r="C998" s="140"/>
      <c r="D998" s="141"/>
      <c r="E998" s="6" t="s">
        <v>30</v>
      </c>
      <c r="F998" s="78" t="s">
        <v>5</v>
      </c>
      <c r="G998" s="141"/>
      <c r="H998" s="78" t="s">
        <v>7</v>
      </c>
      <c r="I998" s="140"/>
      <c r="J998" s="140"/>
      <c r="K998" s="141"/>
      <c r="L998" s="7" t="s">
        <v>26</v>
      </c>
      <c r="M998" s="8"/>
      <c r="N998" s="9"/>
      <c r="O998" s="78"/>
      <c r="P998" s="140"/>
      <c r="Q998" s="140"/>
      <c r="R998" s="140"/>
      <c r="S998" s="141"/>
    </row>
    <row r="999" spans="1:19" ht="20.25" customHeight="1">
      <c r="A999" s="81" t="s">
        <v>167</v>
      </c>
      <c r="B999" s="138"/>
      <c r="C999" s="138"/>
      <c r="D999" s="139"/>
      <c r="E999" s="2"/>
      <c r="F999" s="67"/>
      <c r="G999" s="139"/>
      <c r="H999" s="67"/>
      <c r="I999" s="138"/>
      <c r="J999" s="138"/>
      <c r="K999" s="139"/>
      <c r="L999" s="67"/>
      <c r="M999" s="138"/>
      <c r="N999" s="139"/>
      <c r="O999" s="67" t="s">
        <v>33</v>
      </c>
      <c r="P999" s="138"/>
      <c r="Q999" s="138"/>
      <c r="R999" s="138"/>
      <c r="S999" s="139"/>
    </row>
    <row r="1000" spans="1:19" ht="21">
      <c r="A1000" s="85" t="s">
        <v>298</v>
      </c>
      <c r="B1000" s="134"/>
      <c r="C1000" s="134"/>
      <c r="D1000" s="137"/>
      <c r="E1000" s="10">
        <v>1</v>
      </c>
      <c r="F1000" s="73">
        <v>1.02</v>
      </c>
      <c r="G1000" s="137"/>
      <c r="H1000" s="103">
        <f>D1026</f>
        <v>50000</v>
      </c>
      <c r="I1000" s="134"/>
      <c r="J1000" s="134"/>
      <c r="K1000" s="137"/>
      <c r="L1000" s="106">
        <v>0.35</v>
      </c>
      <c r="M1000" s="134"/>
      <c r="N1000" s="137"/>
      <c r="O1000" s="73"/>
      <c r="P1000" s="134"/>
      <c r="Q1000" s="134"/>
      <c r="R1000" s="134"/>
      <c r="S1000" s="137"/>
    </row>
    <row r="1001" spans="1:19" ht="21">
      <c r="A1001" s="85" t="s">
        <v>299</v>
      </c>
      <c r="B1001" s="134"/>
      <c r="C1001" s="134"/>
      <c r="D1001" s="137"/>
      <c r="E1001" s="11"/>
      <c r="F1001" s="73"/>
      <c r="G1001" s="137"/>
      <c r="H1001" s="75"/>
      <c r="I1001" s="134"/>
      <c r="J1001" s="134"/>
      <c r="K1001" s="137"/>
      <c r="L1001" s="73"/>
      <c r="M1001" s="134"/>
      <c r="N1001" s="137"/>
      <c r="O1001" s="73"/>
      <c r="P1001" s="134"/>
      <c r="Q1001" s="134"/>
      <c r="R1001" s="134"/>
      <c r="S1001" s="137"/>
    </row>
    <row r="1002" spans="1:19" ht="21">
      <c r="A1002" s="94"/>
      <c r="B1002" s="140"/>
      <c r="C1002" s="140"/>
      <c r="D1002" s="141"/>
      <c r="E1002" s="12"/>
      <c r="F1002" s="78"/>
      <c r="G1002" s="141"/>
      <c r="H1002" s="97"/>
      <c r="I1002" s="140"/>
      <c r="J1002" s="140"/>
      <c r="K1002" s="141"/>
      <c r="L1002" s="78"/>
      <c r="M1002" s="140"/>
      <c r="N1002" s="141"/>
      <c r="O1002" s="78"/>
      <c r="P1002" s="140"/>
      <c r="Q1002" s="140"/>
      <c r="R1002" s="140"/>
      <c r="S1002" s="141"/>
    </row>
    <row r="1003" spans="1:19" ht="21">
      <c r="A1003" s="70" t="s">
        <v>28</v>
      </c>
      <c r="B1003" s="135"/>
      <c r="C1003" s="135"/>
      <c r="D1003" s="136"/>
      <c r="E1003" s="13">
        <f>E1000</f>
        <v>1</v>
      </c>
      <c r="F1003" s="70">
        <v>1.02</v>
      </c>
      <c r="G1003" s="136"/>
      <c r="H1003" s="88">
        <f>H1000</f>
        <v>50000</v>
      </c>
      <c r="I1003" s="135"/>
      <c r="J1003" s="135"/>
      <c r="K1003" s="136"/>
      <c r="L1003" s="91">
        <v>0.35</v>
      </c>
      <c r="M1003" s="135"/>
      <c r="N1003" s="136"/>
      <c r="O1003" s="70"/>
      <c r="P1003" s="135"/>
      <c r="Q1003" s="135"/>
      <c r="R1003" s="135"/>
      <c r="S1003" s="136"/>
    </row>
    <row r="1005" spans="1:19" ht="21">
      <c r="A1005" s="62"/>
      <c r="B1005" s="62"/>
      <c r="C1005" s="62"/>
      <c r="D1005" s="62"/>
      <c r="E1005" s="62"/>
      <c r="F1005" s="62"/>
      <c r="G1005" s="62"/>
      <c r="H1005" s="47"/>
      <c r="I1005" s="62"/>
      <c r="J1005" s="62"/>
      <c r="K1005" s="62"/>
      <c r="L1005" s="64"/>
      <c r="M1005" s="62"/>
      <c r="N1005" s="62"/>
      <c r="O1005" s="62"/>
      <c r="P1005" s="62"/>
      <c r="Q1005" s="62"/>
      <c r="R1005" s="62"/>
      <c r="S1005" s="62"/>
    </row>
    <row r="1020" spans="1:19" ht="21">
      <c r="A1020" s="1"/>
      <c r="B1020" s="1"/>
      <c r="C1020" s="1"/>
      <c r="D1020" s="1"/>
      <c r="E1020" s="18">
        <v>50</v>
      </c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</row>
    <row r="1021" spans="1:19" ht="21">
      <c r="A1021" s="65" t="s">
        <v>8</v>
      </c>
      <c r="B1021" s="65"/>
      <c r="C1021" s="65"/>
      <c r="D1021" s="65"/>
      <c r="E1021" s="65"/>
      <c r="F1021" s="65"/>
      <c r="G1021" s="65"/>
      <c r="H1021" s="65"/>
      <c r="I1021" s="65"/>
      <c r="J1021" s="65"/>
      <c r="K1021" s="65"/>
      <c r="L1021" s="65"/>
      <c r="M1021" s="65"/>
      <c r="N1021" s="65"/>
      <c r="O1021" s="65"/>
      <c r="P1021" s="65"/>
      <c r="Q1021" s="65"/>
      <c r="R1021" s="65"/>
      <c r="S1021" s="65"/>
    </row>
    <row r="1022" spans="1:19" ht="21">
      <c r="A1022" s="65" t="s">
        <v>392</v>
      </c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  <c r="L1022" s="65"/>
      <c r="M1022" s="65"/>
      <c r="N1022" s="65"/>
      <c r="O1022" s="65"/>
      <c r="P1022" s="65"/>
      <c r="Q1022" s="65"/>
      <c r="R1022" s="65"/>
      <c r="S1022" s="65"/>
    </row>
    <row r="1023" spans="1:19" ht="21">
      <c r="A1023" s="66" t="s">
        <v>1</v>
      </c>
      <c r="B1023" s="66"/>
      <c r="C1023" s="66"/>
      <c r="D1023" s="66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6"/>
      <c r="P1023" s="66"/>
      <c r="Q1023" s="66"/>
      <c r="R1023" s="66"/>
      <c r="S1023" s="66"/>
    </row>
    <row r="1024" spans="1:19" ht="21">
      <c r="A1024" s="2" t="s">
        <v>9</v>
      </c>
      <c r="B1024" s="2" t="s">
        <v>10</v>
      </c>
      <c r="C1024" s="2" t="s">
        <v>11</v>
      </c>
      <c r="D1024" s="2" t="s">
        <v>7</v>
      </c>
      <c r="E1024" s="2" t="s">
        <v>12</v>
      </c>
      <c r="F1024" s="2" t="s">
        <v>29</v>
      </c>
      <c r="G1024" s="70" t="s">
        <v>393</v>
      </c>
      <c r="H1024" s="71"/>
      <c r="I1024" s="72"/>
      <c r="J1024" s="70" t="s">
        <v>394</v>
      </c>
      <c r="K1024" s="71"/>
      <c r="L1024" s="71"/>
      <c r="M1024" s="71"/>
      <c r="N1024" s="71"/>
      <c r="O1024" s="71"/>
      <c r="P1024" s="71"/>
      <c r="Q1024" s="71"/>
      <c r="R1024" s="71"/>
      <c r="S1024" s="72"/>
    </row>
    <row r="1025" spans="1:19" ht="21">
      <c r="A1025" s="6"/>
      <c r="B1025" s="6"/>
      <c r="C1025" s="6"/>
      <c r="D1025" s="6"/>
      <c r="E1025" s="6" t="s">
        <v>13</v>
      </c>
      <c r="F1025" s="6" t="s">
        <v>13</v>
      </c>
      <c r="G1025" s="13" t="s">
        <v>14</v>
      </c>
      <c r="H1025" s="13" t="s">
        <v>15</v>
      </c>
      <c r="I1025" s="13" t="s">
        <v>16</v>
      </c>
      <c r="J1025" s="13" t="s">
        <v>17</v>
      </c>
      <c r="K1025" s="13" t="s">
        <v>18</v>
      </c>
      <c r="L1025" s="13" t="s">
        <v>19</v>
      </c>
      <c r="M1025" s="13" t="s">
        <v>20</v>
      </c>
      <c r="N1025" s="13" t="s">
        <v>21</v>
      </c>
      <c r="O1025" s="13" t="s">
        <v>22</v>
      </c>
      <c r="P1025" s="57"/>
      <c r="Q1025" s="14" t="s">
        <v>23</v>
      </c>
      <c r="R1025" s="14" t="s">
        <v>24</v>
      </c>
      <c r="S1025" s="15" t="s">
        <v>25</v>
      </c>
    </row>
    <row r="1026" spans="1:19" ht="21">
      <c r="A1026" s="2">
        <v>1</v>
      </c>
      <c r="B1026" s="16" t="s">
        <v>287</v>
      </c>
      <c r="C1026" s="16" t="s">
        <v>106</v>
      </c>
      <c r="D1026" s="17">
        <v>50000</v>
      </c>
      <c r="E1026" s="2" t="s">
        <v>34</v>
      </c>
      <c r="F1026" s="2" t="s">
        <v>33</v>
      </c>
      <c r="G1026" s="2" t="s">
        <v>31</v>
      </c>
      <c r="H1026" s="2" t="s">
        <v>31</v>
      </c>
      <c r="I1026" s="2" t="s">
        <v>31</v>
      </c>
      <c r="J1026" s="2" t="s">
        <v>31</v>
      </c>
      <c r="K1026" s="2" t="s">
        <v>31</v>
      </c>
      <c r="L1026" s="2" t="s">
        <v>31</v>
      </c>
      <c r="M1026" s="2" t="s">
        <v>31</v>
      </c>
      <c r="N1026" s="2" t="s">
        <v>31</v>
      </c>
      <c r="O1026" s="2" t="s">
        <v>31</v>
      </c>
      <c r="P1026" s="2" t="s">
        <v>31</v>
      </c>
      <c r="Q1026" s="2" t="s">
        <v>31</v>
      </c>
      <c r="R1026" s="2" t="s">
        <v>31</v>
      </c>
      <c r="S1026" s="2" t="s">
        <v>31</v>
      </c>
    </row>
    <row r="1027" spans="1:19" ht="21">
      <c r="A1027" s="10"/>
      <c r="B1027" s="11" t="s">
        <v>108</v>
      </c>
      <c r="C1027" s="11" t="s">
        <v>107</v>
      </c>
      <c r="D1027" s="26"/>
      <c r="E1027" s="10"/>
      <c r="F1027" s="11"/>
      <c r="G1027" s="10"/>
      <c r="H1027" s="11"/>
      <c r="I1027" s="10"/>
      <c r="J1027" s="11"/>
      <c r="K1027" s="10"/>
      <c r="L1027" s="10"/>
      <c r="M1027" s="10"/>
      <c r="N1027" s="10"/>
      <c r="O1027" s="11"/>
      <c r="P1027" s="1"/>
      <c r="Q1027" s="11"/>
      <c r="R1027" s="10"/>
      <c r="S1027" s="11"/>
    </row>
    <row r="1028" spans="1:19" ht="21">
      <c r="A1028" s="10"/>
      <c r="B1028" s="11"/>
      <c r="C1028" s="11" t="s">
        <v>108</v>
      </c>
      <c r="D1028" s="26"/>
      <c r="E1028" s="10"/>
      <c r="F1028" s="11"/>
      <c r="G1028" s="10"/>
      <c r="H1028" s="11"/>
      <c r="I1028" s="10"/>
      <c r="J1028" s="11"/>
      <c r="K1028" s="10"/>
      <c r="L1028" s="10"/>
      <c r="M1028" s="10"/>
      <c r="N1028" s="10"/>
      <c r="O1028" s="11"/>
      <c r="P1028" s="1"/>
      <c r="Q1028" s="11"/>
      <c r="R1028" s="10"/>
      <c r="S1028" s="11"/>
    </row>
    <row r="1029" spans="1:19" ht="21">
      <c r="A1029" s="6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2"/>
      <c r="P1029" s="1"/>
      <c r="Q1029" s="12"/>
      <c r="R1029" s="12"/>
      <c r="S1029" s="12"/>
    </row>
    <row r="1035" spans="1:19" ht="21">
      <c r="A1035" s="62"/>
      <c r="B1035" s="22"/>
      <c r="C1035" s="22"/>
      <c r="D1035" s="22"/>
      <c r="E1035" s="62">
        <v>51</v>
      </c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  <c r="P1035" s="1"/>
      <c r="Q1035" s="22"/>
      <c r="R1035" s="22"/>
      <c r="S1035" s="22"/>
    </row>
    <row r="1036" spans="1:19" ht="21">
      <c r="A1036" s="65" t="s">
        <v>0</v>
      </c>
      <c r="B1036" s="65"/>
      <c r="C1036" s="65"/>
      <c r="D1036" s="65"/>
      <c r="E1036" s="65"/>
      <c r="F1036" s="65"/>
      <c r="G1036" s="65"/>
      <c r="H1036" s="65"/>
      <c r="I1036" s="65"/>
      <c r="J1036" s="65"/>
      <c r="K1036" s="65"/>
      <c r="L1036" s="65"/>
      <c r="M1036" s="65"/>
      <c r="N1036" s="65"/>
      <c r="O1036" s="65"/>
      <c r="P1036" s="65"/>
      <c r="Q1036" s="65"/>
      <c r="R1036" s="65"/>
      <c r="S1036" s="65"/>
    </row>
    <row r="1037" spans="1:19" ht="21">
      <c r="A1037" s="65" t="s">
        <v>392</v>
      </c>
      <c r="B1037" s="65"/>
      <c r="C1037" s="65"/>
      <c r="D1037" s="65"/>
      <c r="E1037" s="65"/>
      <c r="F1037" s="65"/>
      <c r="G1037" s="65"/>
      <c r="H1037" s="65"/>
      <c r="I1037" s="65"/>
      <c r="J1037" s="65"/>
      <c r="K1037" s="65"/>
      <c r="L1037" s="65"/>
      <c r="M1037" s="65"/>
      <c r="N1037" s="65"/>
      <c r="O1037" s="65"/>
      <c r="P1037" s="65"/>
      <c r="Q1037" s="65"/>
      <c r="R1037" s="65"/>
      <c r="S1037" s="65"/>
    </row>
    <row r="1038" spans="1:19" s="1" customFormat="1" ht="21" customHeight="1">
      <c r="A1038" s="66" t="s">
        <v>1</v>
      </c>
      <c r="B1038" s="66"/>
      <c r="C1038" s="66"/>
      <c r="D1038" s="66"/>
      <c r="E1038" s="66"/>
      <c r="F1038" s="66"/>
      <c r="G1038" s="66"/>
      <c r="H1038" s="66"/>
      <c r="I1038" s="66"/>
      <c r="J1038" s="66"/>
      <c r="K1038" s="66"/>
      <c r="L1038" s="66"/>
      <c r="M1038" s="66"/>
      <c r="N1038" s="66"/>
      <c r="O1038" s="66"/>
      <c r="P1038" s="66"/>
      <c r="Q1038" s="66"/>
      <c r="R1038" s="66"/>
      <c r="S1038" s="66"/>
    </row>
    <row r="1039" spans="1:19" s="1" customFormat="1" ht="21" customHeight="1">
      <c r="A1039" s="67" t="s">
        <v>2</v>
      </c>
      <c r="B1039" s="138"/>
      <c r="C1039" s="138"/>
      <c r="D1039" s="139"/>
      <c r="E1039" s="2" t="s">
        <v>6</v>
      </c>
      <c r="F1039" s="67" t="s">
        <v>4</v>
      </c>
      <c r="G1039" s="139"/>
      <c r="H1039" s="67" t="s">
        <v>6</v>
      </c>
      <c r="I1039" s="138"/>
      <c r="J1039" s="138"/>
      <c r="K1039" s="139"/>
      <c r="L1039" s="3" t="s">
        <v>4</v>
      </c>
      <c r="M1039" s="4"/>
      <c r="N1039" s="5"/>
      <c r="O1039" s="67" t="s">
        <v>3</v>
      </c>
      <c r="P1039" s="138"/>
      <c r="Q1039" s="138"/>
      <c r="R1039" s="138"/>
      <c r="S1039" s="139"/>
    </row>
    <row r="1040" spans="1:19" s="1" customFormat="1" ht="21" customHeight="1">
      <c r="A1040" s="78"/>
      <c r="B1040" s="140"/>
      <c r="C1040" s="140"/>
      <c r="D1040" s="141"/>
      <c r="E1040" s="6" t="s">
        <v>30</v>
      </c>
      <c r="F1040" s="78" t="s">
        <v>5</v>
      </c>
      <c r="G1040" s="141"/>
      <c r="H1040" s="78" t="s">
        <v>7</v>
      </c>
      <c r="I1040" s="140"/>
      <c r="J1040" s="140"/>
      <c r="K1040" s="141"/>
      <c r="L1040" s="7" t="s">
        <v>26</v>
      </c>
      <c r="M1040" s="8"/>
      <c r="N1040" s="9"/>
      <c r="O1040" s="78"/>
      <c r="P1040" s="140"/>
      <c r="Q1040" s="140"/>
      <c r="R1040" s="140"/>
      <c r="S1040" s="141"/>
    </row>
    <row r="1041" spans="1:19" ht="21">
      <c r="A1041" s="81" t="s">
        <v>288</v>
      </c>
      <c r="B1041" s="138"/>
      <c r="C1041" s="138"/>
      <c r="D1041" s="139"/>
      <c r="E1041" s="2"/>
      <c r="F1041" s="67"/>
      <c r="G1041" s="139"/>
      <c r="H1041" s="67"/>
      <c r="I1041" s="138"/>
      <c r="J1041" s="138"/>
      <c r="K1041" s="139"/>
      <c r="L1041" s="67"/>
      <c r="M1041" s="138"/>
      <c r="N1041" s="139"/>
      <c r="O1041" s="67" t="s">
        <v>327</v>
      </c>
      <c r="P1041" s="138"/>
      <c r="Q1041" s="138"/>
      <c r="R1041" s="138"/>
      <c r="S1041" s="139"/>
    </row>
    <row r="1042" spans="1:19" ht="21">
      <c r="A1042" s="85" t="s">
        <v>289</v>
      </c>
      <c r="B1042" s="134"/>
      <c r="C1042" s="134"/>
      <c r="D1042" s="137"/>
      <c r="E1042" s="10">
        <v>3</v>
      </c>
      <c r="F1042" s="73">
        <v>3.06</v>
      </c>
      <c r="G1042" s="137"/>
      <c r="H1042" s="103">
        <f>D1053+D1057+D1061</f>
        <v>360000</v>
      </c>
      <c r="I1042" s="134"/>
      <c r="J1042" s="134"/>
      <c r="K1042" s="137"/>
      <c r="L1042" s="106">
        <v>2.57</v>
      </c>
      <c r="M1042" s="134"/>
      <c r="N1042" s="137"/>
      <c r="O1042" s="73" t="s">
        <v>310</v>
      </c>
      <c r="P1042" s="134"/>
      <c r="Q1042" s="134"/>
      <c r="R1042" s="134"/>
      <c r="S1042" s="137"/>
    </row>
    <row r="1043" spans="1:19" ht="21">
      <c r="A1043" s="85"/>
      <c r="B1043" s="134"/>
      <c r="C1043" s="134"/>
      <c r="D1043" s="137"/>
      <c r="E1043" s="11"/>
      <c r="F1043" s="73"/>
      <c r="G1043" s="137"/>
      <c r="H1043" s="75"/>
      <c r="I1043" s="134"/>
      <c r="J1043" s="134"/>
      <c r="K1043" s="137"/>
      <c r="L1043" s="73"/>
      <c r="M1043" s="134"/>
      <c r="N1043" s="137"/>
      <c r="O1043" s="73" t="s">
        <v>205</v>
      </c>
      <c r="P1043" s="134"/>
      <c r="Q1043" s="134"/>
      <c r="R1043" s="134"/>
      <c r="S1043" s="137"/>
    </row>
    <row r="1044" spans="1:19" ht="21">
      <c r="A1044" s="94"/>
      <c r="B1044" s="140"/>
      <c r="C1044" s="140"/>
      <c r="D1044" s="141"/>
      <c r="E1044" s="12"/>
      <c r="F1044" s="78"/>
      <c r="G1044" s="141"/>
      <c r="H1044" s="97"/>
      <c r="I1044" s="140"/>
      <c r="J1044" s="140"/>
      <c r="K1044" s="141"/>
      <c r="L1044" s="78"/>
      <c r="M1044" s="140"/>
      <c r="N1044" s="141"/>
      <c r="O1044" s="78" t="s">
        <v>309</v>
      </c>
      <c r="P1044" s="140"/>
      <c r="Q1044" s="140"/>
      <c r="R1044" s="140"/>
      <c r="S1044" s="141"/>
    </row>
    <row r="1045" spans="1:19" ht="21">
      <c r="A1045" s="70" t="s">
        <v>28</v>
      </c>
      <c r="B1045" s="135"/>
      <c r="C1045" s="135"/>
      <c r="D1045" s="136"/>
      <c r="E1045" s="13">
        <f>E1042</f>
        <v>3</v>
      </c>
      <c r="F1045" s="70">
        <v>3.06</v>
      </c>
      <c r="G1045" s="136"/>
      <c r="H1045" s="88">
        <v>360000</v>
      </c>
      <c r="I1045" s="135"/>
      <c r="J1045" s="135"/>
      <c r="K1045" s="136"/>
      <c r="L1045" s="91">
        <v>2.57</v>
      </c>
      <c r="M1045" s="135"/>
      <c r="N1045" s="136"/>
      <c r="O1045" s="70"/>
      <c r="P1045" s="135"/>
      <c r="Q1045" s="135"/>
      <c r="R1045" s="135"/>
      <c r="S1045" s="136"/>
    </row>
    <row r="1047" spans="1:19" ht="21">
      <c r="A1047" s="1"/>
      <c r="B1047" s="1"/>
      <c r="C1047" s="1"/>
      <c r="D1047" s="1"/>
      <c r="E1047" s="18">
        <v>52</v>
      </c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</row>
    <row r="1048" spans="1:19" ht="21">
      <c r="A1048" s="65" t="s">
        <v>8</v>
      </c>
      <c r="B1048" s="65"/>
      <c r="C1048" s="65"/>
      <c r="D1048" s="65"/>
      <c r="E1048" s="65"/>
      <c r="F1048" s="65"/>
      <c r="G1048" s="65"/>
      <c r="H1048" s="65"/>
      <c r="I1048" s="65"/>
      <c r="J1048" s="65"/>
      <c r="K1048" s="65"/>
      <c r="L1048" s="65"/>
      <c r="M1048" s="65"/>
      <c r="N1048" s="65"/>
      <c r="O1048" s="65"/>
      <c r="P1048" s="65"/>
      <c r="Q1048" s="65"/>
      <c r="R1048" s="65"/>
      <c r="S1048" s="65"/>
    </row>
    <row r="1049" spans="1:19" ht="21">
      <c r="A1049" s="65" t="s">
        <v>392</v>
      </c>
      <c r="B1049" s="65"/>
      <c r="C1049" s="65"/>
      <c r="D1049" s="65"/>
      <c r="E1049" s="65"/>
      <c r="F1049" s="65"/>
      <c r="G1049" s="65"/>
      <c r="H1049" s="65"/>
      <c r="I1049" s="65"/>
      <c r="J1049" s="65"/>
      <c r="K1049" s="65"/>
      <c r="L1049" s="65"/>
      <c r="M1049" s="65"/>
      <c r="N1049" s="65"/>
      <c r="O1049" s="65"/>
      <c r="P1049" s="65"/>
      <c r="Q1049" s="65"/>
      <c r="R1049" s="65"/>
      <c r="S1049" s="65"/>
    </row>
    <row r="1050" spans="1:19" ht="21">
      <c r="A1050" s="66" t="s">
        <v>1</v>
      </c>
      <c r="B1050" s="66"/>
      <c r="C1050" s="66"/>
      <c r="D1050" s="66"/>
      <c r="E1050" s="66"/>
      <c r="F1050" s="66"/>
      <c r="G1050" s="66"/>
      <c r="H1050" s="66"/>
      <c r="I1050" s="66"/>
      <c r="J1050" s="66"/>
      <c r="K1050" s="66"/>
      <c r="L1050" s="66"/>
      <c r="M1050" s="66"/>
      <c r="N1050" s="66"/>
      <c r="O1050" s="66"/>
      <c r="P1050" s="66"/>
      <c r="Q1050" s="66"/>
      <c r="R1050" s="66"/>
      <c r="S1050" s="66"/>
    </row>
    <row r="1051" spans="1:19" ht="21">
      <c r="A1051" s="2" t="s">
        <v>9</v>
      </c>
      <c r="B1051" s="2" t="s">
        <v>10</v>
      </c>
      <c r="C1051" s="2" t="s">
        <v>11</v>
      </c>
      <c r="D1051" s="2" t="s">
        <v>7</v>
      </c>
      <c r="E1051" s="2" t="s">
        <v>12</v>
      </c>
      <c r="F1051" s="2" t="s">
        <v>29</v>
      </c>
      <c r="G1051" s="70" t="s">
        <v>393</v>
      </c>
      <c r="H1051" s="135"/>
      <c r="I1051" s="136"/>
      <c r="J1051" s="70" t="s">
        <v>394</v>
      </c>
      <c r="K1051" s="135"/>
      <c r="L1051" s="135"/>
      <c r="M1051" s="135"/>
      <c r="N1051" s="135"/>
      <c r="O1051" s="135"/>
      <c r="P1051" s="135"/>
      <c r="Q1051" s="135"/>
      <c r="R1051" s="135"/>
      <c r="S1051" s="136"/>
    </row>
    <row r="1052" spans="1:19" ht="21">
      <c r="A1052" s="6"/>
      <c r="B1052" s="6"/>
      <c r="C1052" s="6"/>
      <c r="D1052" s="6"/>
      <c r="E1052" s="6" t="s">
        <v>13</v>
      </c>
      <c r="F1052" s="6" t="s">
        <v>13</v>
      </c>
      <c r="G1052" s="13" t="s">
        <v>14</v>
      </c>
      <c r="H1052" s="13" t="s">
        <v>15</v>
      </c>
      <c r="I1052" s="13" t="s">
        <v>16</v>
      </c>
      <c r="J1052" s="13" t="s">
        <v>17</v>
      </c>
      <c r="K1052" s="13" t="s">
        <v>18</v>
      </c>
      <c r="L1052" s="13" t="s">
        <v>19</v>
      </c>
      <c r="M1052" s="13" t="s">
        <v>20</v>
      </c>
      <c r="N1052" s="13" t="s">
        <v>21</v>
      </c>
      <c r="O1052" s="13" t="s">
        <v>22</v>
      </c>
      <c r="P1052" s="57"/>
      <c r="Q1052" s="14" t="s">
        <v>23</v>
      </c>
      <c r="R1052" s="14" t="s">
        <v>24</v>
      </c>
      <c r="S1052" s="15" t="s">
        <v>25</v>
      </c>
    </row>
    <row r="1053" spans="1:19" ht="21">
      <c r="A1053" s="2">
        <v>1</v>
      </c>
      <c r="B1053" s="16" t="s">
        <v>290</v>
      </c>
      <c r="C1053" s="16" t="s">
        <v>99</v>
      </c>
      <c r="D1053" s="17">
        <f>300000</f>
        <v>300000</v>
      </c>
      <c r="E1053" s="2" t="s">
        <v>34</v>
      </c>
      <c r="F1053" s="2" t="s">
        <v>33</v>
      </c>
      <c r="G1053" s="2" t="s">
        <v>31</v>
      </c>
      <c r="H1053" s="2" t="s">
        <v>31</v>
      </c>
      <c r="I1053" s="2" t="s">
        <v>31</v>
      </c>
      <c r="J1053" s="2" t="s">
        <v>31</v>
      </c>
      <c r="K1053" s="2" t="s">
        <v>31</v>
      </c>
      <c r="L1053" s="2" t="s">
        <v>31</v>
      </c>
      <c r="M1053" s="2" t="s">
        <v>31</v>
      </c>
      <c r="N1053" s="2" t="s">
        <v>31</v>
      </c>
      <c r="O1053" s="2" t="s">
        <v>31</v>
      </c>
      <c r="P1053" s="1"/>
      <c r="Q1053" s="2" t="s">
        <v>31</v>
      </c>
      <c r="R1053" s="2" t="s">
        <v>31</v>
      </c>
      <c r="S1053" s="2" t="s">
        <v>31</v>
      </c>
    </row>
    <row r="1054" spans="1:19" ht="21">
      <c r="A1054" s="10"/>
      <c r="B1054" s="11" t="s">
        <v>291</v>
      </c>
      <c r="C1054" s="11" t="s">
        <v>100</v>
      </c>
      <c r="D1054" s="26"/>
      <c r="E1054" s="10"/>
      <c r="F1054" s="10" t="s">
        <v>310</v>
      </c>
      <c r="G1054" s="10"/>
      <c r="H1054" s="11"/>
      <c r="I1054" s="10"/>
      <c r="J1054" s="11"/>
      <c r="K1054" s="10"/>
      <c r="L1054" s="10"/>
      <c r="M1054" s="10"/>
      <c r="N1054" s="10"/>
      <c r="O1054" s="11"/>
      <c r="P1054" s="1"/>
      <c r="Q1054" s="11"/>
      <c r="R1054" s="10"/>
      <c r="S1054" s="11"/>
    </row>
    <row r="1055" spans="1:19" ht="21">
      <c r="A1055" s="10"/>
      <c r="B1055" s="11"/>
      <c r="C1055" s="11" t="s">
        <v>101</v>
      </c>
      <c r="D1055" s="26"/>
      <c r="E1055" s="10"/>
      <c r="F1055" s="10" t="s">
        <v>205</v>
      </c>
      <c r="G1055" s="10"/>
      <c r="H1055" s="11"/>
      <c r="I1055" s="10"/>
      <c r="J1055" s="11"/>
      <c r="K1055" s="10"/>
      <c r="L1055" s="10"/>
      <c r="M1055" s="10"/>
      <c r="N1055" s="10"/>
      <c r="O1055" s="11"/>
      <c r="P1055" s="1"/>
      <c r="Q1055" s="11"/>
      <c r="R1055" s="10"/>
      <c r="S1055" s="11"/>
    </row>
    <row r="1056" spans="1:19" ht="21">
      <c r="A1056" s="6"/>
      <c r="B1056" s="12"/>
      <c r="C1056" s="12" t="s">
        <v>102</v>
      </c>
      <c r="D1056" s="12"/>
      <c r="E1056" s="12"/>
      <c r="F1056" s="6" t="s">
        <v>309</v>
      </c>
      <c r="G1056" s="12"/>
      <c r="H1056" s="12"/>
      <c r="I1056" s="12"/>
      <c r="J1056" s="12"/>
      <c r="K1056" s="12"/>
      <c r="L1056" s="12"/>
      <c r="M1056" s="12"/>
      <c r="N1056" s="12"/>
      <c r="O1056" s="12"/>
      <c r="P1056" s="1"/>
      <c r="Q1056" s="12"/>
      <c r="R1056" s="12"/>
      <c r="S1056" s="12"/>
    </row>
    <row r="1057" spans="1:19" ht="21">
      <c r="A1057" s="2">
        <v>2</v>
      </c>
      <c r="B1057" s="16" t="s">
        <v>320</v>
      </c>
      <c r="C1057" s="16" t="s">
        <v>117</v>
      </c>
      <c r="D1057" s="17">
        <v>50000</v>
      </c>
      <c r="E1057" s="35" t="s">
        <v>324</v>
      </c>
      <c r="F1057" s="2" t="s">
        <v>327</v>
      </c>
      <c r="G1057" s="2" t="s">
        <v>31</v>
      </c>
      <c r="H1057" s="2" t="s">
        <v>31</v>
      </c>
      <c r="I1057" s="2" t="s">
        <v>31</v>
      </c>
      <c r="J1057" s="2" t="s">
        <v>31</v>
      </c>
      <c r="K1057" s="2" t="s">
        <v>31</v>
      </c>
      <c r="L1057" s="2" t="s">
        <v>31</v>
      </c>
      <c r="M1057" s="2" t="s">
        <v>31</v>
      </c>
      <c r="N1057" s="2" t="s">
        <v>31</v>
      </c>
      <c r="O1057" s="2" t="s">
        <v>31</v>
      </c>
      <c r="P1057" s="1"/>
      <c r="Q1057" s="2" t="s">
        <v>31</v>
      </c>
      <c r="R1057" s="2" t="s">
        <v>31</v>
      </c>
      <c r="S1057" s="2" t="s">
        <v>31</v>
      </c>
    </row>
    <row r="1058" spans="1:19" s="1" customFormat="1" ht="24" customHeight="1">
      <c r="A1058" s="10"/>
      <c r="B1058" s="11" t="s">
        <v>321</v>
      </c>
      <c r="C1058" s="11" t="s">
        <v>323</v>
      </c>
      <c r="D1058" s="26"/>
      <c r="E1058" s="10" t="s">
        <v>325</v>
      </c>
      <c r="F1058" s="11"/>
      <c r="G1058" s="10"/>
      <c r="H1058" s="11"/>
      <c r="I1058" s="10"/>
      <c r="J1058" s="11"/>
      <c r="K1058" s="10"/>
      <c r="L1058" s="10"/>
      <c r="M1058" s="10"/>
      <c r="N1058" s="10"/>
      <c r="O1058" s="11"/>
      <c r="Q1058" s="11"/>
      <c r="R1058" s="10"/>
      <c r="S1058" s="11"/>
    </row>
    <row r="1059" spans="1:19" s="1" customFormat="1" ht="21" customHeight="1">
      <c r="A1059" s="10"/>
      <c r="B1059" s="11" t="s">
        <v>322</v>
      </c>
      <c r="C1059" s="11"/>
      <c r="D1059" s="26"/>
      <c r="E1059" s="10" t="s">
        <v>326</v>
      </c>
      <c r="F1059" s="11"/>
      <c r="G1059" s="10"/>
      <c r="H1059" s="11"/>
      <c r="I1059" s="10"/>
      <c r="J1059" s="11"/>
      <c r="K1059" s="10"/>
      <c r="L1059" s="10"/>
      <c r="M1059" s="10"/>
      <c r="N1059" s="10"/>
      <c r="O1059" s="11"/>
      <c r="Q1059" s="11"/>
      <c r="R1059" s="10"/>
      <c r="S1059" s="11"/>
    </row>
    <row r="1060" spans="1:19" s="1" customFormat="1" ht="21" customHeight="1">
      <c r="A1060" s="6"/>
      <c r="B1060" s="12"/>
      <c r="C1060" s="12"/>
      <c r="D1060" s="12"/>
      <c r="E1060" s="6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Q1060" s="12"/>
      <c r="R1060" s="12"/>
      <c r="S1060" s="12"/>
    </row>
    <row r="1061" spans="1:19" s="1" customFormat="1" ht="21" customHeight="1">
      <c r="A1061" s="2">
        <v>3</v>
      </c>
      <c r="B1061" s="16" t="s">
        <v>116</v>
      </c>
      <c r="C1061" s="16" t="s">
        <v>117</v>
      </c>
      <c r="D1061" s="17">
        <v>10000</v>
      </c>
      <c r="E1061" s="2" t="s">
        <v>120</v>
      </c>
      <c r="F1061" s="2" t="s">
        <v>309</v>
      </c>
      <c r="G1061" s="2" t="s">
        <v>31</v>
      </c>
      <c r="H1061" s="2" t="s">
        <v>31</v>
      </c>
      <c r="I1061" s="2" t="s">
        <v>31</v>
      </c>
      <c r="J1061" s="2" t="s">
        <v>31</v>
      </c>
      <c r="K1061" s="2" t="s">
        <v>31</v>
      </c>
      <c r="L1061" s="2" t="s">
        <v>31</v>
      </c>
      <c r="M1061" s="2" t="s">
        <v>31</v>
      </c>
      <c r="N1061" s="2" t="s">
        <v>31</v>
      </c>
      <c r="O1061" s="2" t="s">
        <v>31</v>
      </c>
      <c r="Q1061" s="2" t="s">
        <v>31</v>
      </c>
      <c r="R1061" s="2" t="s">
        <v>31</v>
      </c>
      <c r="S1061" s="2" t="s">
        <v>31</v>
      </c>
    </row>
    <row r="1062" spans="1:19" s="1" customFormat="1" ht="21" customHeight="1">
      <c r="A1062" s="10"/>
      <c r="B1062" s="11"/>
      <c r="C1062" s="11" t="s">
        <v>118</v>
      </c>
      <c r="D1062" s="26"/>
      <c r="E1062" s="10" t="s">
        <v>121</v>
      </c>
      <c r="F1062" s="11"/>
      <c r="G1062" s="10"/>
      <c r="H1062" s="11"/>
      <c r="I1062" s="10"/>
      <c r="J1062" s="11"/>
      <c r="K1062" s="10"/>
      <c r="L1062" s="10"/>
      <c r="M1062" s="10"/>
      <c r="N1062" s="10"/>
      <c r="O1062" s="11"/>
      <c r="Q1062" s="11"/>
      <c r="R1062" s="10"/>
      <c r="S1062" s="11"/>
    </row>
    <row r="1063" spans="1:19" s="1" customFormat="1" ht="21" customHeight="1">
      <c r="A1063" s="10"/>
      <c r="B1063" s="11"/>
      <c r="C1063" s="11" t="s">
        <v>119</v>
      </c>
      <c r="D1063" s="26"/>
      <c r="E1063" s="10" t="s">
        <v>122</v>
      </c>
      <c r="F1063" s="11"/>
      <c r="G1063" s="10"/>
      <c r="H1063" s="11"/>
      <c r="I1063" s="10"/>
      <c r="J1063" s="11"/>
      <c r="K1063" s="10"/>
      <c r="L1063" s="10"/>
      <c r="M1063" s="10"/>
      <c r="N1063" s="10"/>
      <c r="O1063" s="11"/>
      <c r="Q1063" s="11"/>
      <c r="R1063" s="10"/>
      <c r="S1063" s="11"/>
    </row>
    <row r="1064" spans="1:19" s="1" customFormat="1" ht="21" customHeight="1">
      <c r="A1064" s="6"/>
      <c r="B1064" s="12"/>
      <c r="C1064" s="12"/>
      <c r="D1064" s="12"/>
      <c r="E1064" s="6" t="s">
        <v>50</v>
      </c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Q1064" s="12"/>
      <c r="R1064" s="12"/>
      <c r="S1064" s="12"/>
    </row>
    <row r="1066" spans="1:19" ht="21">
      <c r="A1066" s="1"/>
      <c r="B1066" s="1"/>
      <c r="C1066" s="1"/>
      <c r="D1066" s="1"/>
      <c r="E1066" s="18">
        <v>53</v>
      </c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</row>
    <row r="1067" spans="1:19" ht="21">
      <c r="A1067" s="65" t="s">
        <v>0</v>
      </c>
      <c r="B1067" s="65"/>
      <c r="C1067" s="65"/>
      <c r="D1067" s="65"/>
      <c r="E1067" s="65"/>
      <c r="F1067" s="65"/>
      <c r="G1067" s="65"/>
      <c r="H1067" s="65"/>
      <c r="I1067" s="65"/>
      <c r="J1067" s="65"/>
      <c r="K1067" s="65"/>
      <c r="L1067" s="65"/>
      <c r="M1067" s="65"/>
      <c r="N1067" s="65"/>
      <c r="O1067" s="65"/>
      <c r="P1067" s="65"/>
      <c r="Q1067" s="65"/>
      <c r="R1067" s="65"/>
      <c r="S1067" s="65"/>
    </row>
    <row r="1068" spans="1:19" ht="21">
      <c r="A1068" s="65" t="s">
        <v>392</v>
      </c>
      <c r="B1068" s="65"/>
      <c r="C1068" s="65"/>
      <c r="D1068" s="65"/>
      <c r="E1068" s="65"/>
      <c r="F1068" s="65"/>
      <c r="G1068" s="65"/>
      <c r="H1068" s="65"/>
      <c r="I1068" s="65"/>
      <c r="J1068" s="65"/>
      <c r="K1068" s="65"/>
      <c r="L1068" s="65"/>
      <c r="M1068" s="65"/>
      <c r="N1068" s="65"/>
      <c r="O1068" s="65"/>
      <c r="P1068" s="65"/>
      <c r="Q1068" s="65"/>
      <c r="R1068" s="65"/>
      <c r="S1068" s="65"/>
    </row>
    <row r="1069" spans="1:19" ht="21">
      <c r="A1069" s="66" t="s">
        <v>1</v>
      </c>
      <c r="B1069" s="66"/>
      <c r="C1069" s="66"/>
      <c r="D1069" s="66"/>
      <c r="E1069" s="66"/>
      <c r="F1069" s="66"/>
      <c r="G1069" s="66"/>
      <c r="H1069" s="66"/>
      <c r="I1069" s="66"/>
      <c r="J1069" s="66"/>
      <c r="K1069" s="66"/>
      <c r="L1069" s="66"/>
      <c r="M1069" s="66"/>
      <c r="N1069" s="66"/>
      <c r="O1069" s="66"/>
      <c r="P1069" s="66"/>
      <c r="Q1069" s="66"/>
      <c r="R1069" s="66"/>
      <c r="S1069" s="66"/>
    </row>
    <row r="1070" spans="1:19" ht="21">
      <c r="A1070" s="67" t="s">
        <v>2</v>
      </c>
      <c r="B1070" s="138"/>
      <c r="C1070" s="138"/>
      <c r="D1070" s="139"/>
      <c r="E1070" s="2" t="s">
        <v>6</v>
      </c>
      <c r="F1070" s="67" t="s">
        <v>4</v>
      </c>
      <c r="G1070" s="139"/>
      <c r="H1070" s="67" t="s">
        <v>6</v>
      </c>
      <c r="I1070" s="138"/>
      <c r="J1070" s="138"/>
      <c r="K1070" s="139"/>
      <c r="L1070" s="3" t="s">
        <v>4</v>
      </c>
      <c r="M1070" s="4"/>
      <c r="N1070" s="5"/>
      <c r="O1070" s="67" t="s">
        <v>3</v>
      </c>
      <c r="P1070" s="138"/>
      <c r="Q1070" s="138"/>
      <c r="R1070" s="138"/>
      <c r="S1070" s="139"/>
    </row>
    <row r="1071" spans="1:19" ht="21">
      <c r="A1071" s="78"/>
      <c r="B1071" s="140"/>
      <c r="C1071" s="140"/>
      <c r="D1071" s="141"/>
      <c r="E1071" s="6" t="s">
        <v>30</v>
      </c>
      <c r="F1071" s="78" t="s">
        <v>5</v>
      </c>
      <c r="G1071" s="141"/>
      <c r="H1071" s="78" t="s">
        <v>7</v>
      </c>
      <c r="I1071" s="140"/>
      <c r="J1071" s="140"/>
      <c r="K1071" s="141"/>
      <c r="L1071" s="7" t="s">
        <v>26</v>
      </c>
      <c r="M1071" s="8"/>
      <c r="N1071" s="9"/>
      <c r="O1071" s="78"/>
      <c r="P1071" s="140"/>
      <c r="Q1071" s="140"/>
      <c r="R1071" s="140"/>
      <c r="S1071" s="141"/>
    </row>
    <row r="1072" spans="1:19" ht="21">
      <c r="A1072" s="81" t="s">
        <v>167</v>
      </c>
      <c r="B1072" s="138"/>
      <c r="C1072" s="138"/>
      <c r="D1072" s="139"/>
      <c r="E1072" s="2"/>
      <c r="F1072" s="67"/>
      <c r="G1072" s="139"/>
      <c r="H1072" s="67"/>
      <c r="I1072" s="138"/>
      <c r="J1072" s="138"/>
      <c r="K1072" s="139"/>
      <c r="L1072" s="67"/>
      <c r="M1072" s="138"/>
      <c r="N1072" s="139"/>
      <c r="O1072" s="67" t="s">
        <v>327</v>
      </c>
      <c r="P1072" s="138"/>
      <c r="Q1072" s="138"/>
      <c r="R1072" s="138"/>
      <c r="S1072" s="139"/>
    </row>
    <row r="1073" spans="1:21" ht="21">
      <c r="A1073" s="85" t="s">
        <v>308</v>
      </c>
      <c r="B1073" s="134"/>
      <c r="C1073" s="134"/>
      <c r="D1073" s="137"/>
      <c r="E1073" s="10">
        <v>17</v>
      </c>
      <c r="F1073" s="73">
        <v>17.34</v>
      </c>
      <c r="G1073" s="137"/>
      <c r="H1073" s="103">
        <f>D1085+D1089+D1093+D1096+D1106+D1109+D1112+D1115+D1168+D1172+D1175+D1179+D1191+D1195+D1212+D1216+D1219</f>
        <v>1567000</v>
      </c>
      <c r="I1073" s="134"/>
      <c r="J1073" s="134"/>
      <c r="K1073" s="137"/>
      <c r="L1073" s="106">
        <v>13.88</v>
      </c>
      <c r="M1073" s="134"/>
      <c r="N1073" s="137"/>
      <c r="O1073" s="73" t="s">
        <v>310</v>
      </c>
      <c r="P1073" s="134"/>
      <c r="Q1073" s="134"/>
      <c r="R1073" s="134"/>
      <c r="S1073" s="137"/>
    </row>
    <row r="1074" spans="1:21" ht="21">
      <c r="A1074" s="85" t="s">
        <v>171</v>
      </c>
      <c r="B1074" s="134"/>
      <c r="C1074" s="134"/>
      <c r="D1074" s="137"/>
      <c r="E1074" s="11"/>
      <c r="F1074" s="73"/>
      <c r="G1074" s="137"/>
      <c r="H1074" s="75"/>
      <c r="I1074" s="134"/>
      <c r="J1074" s="134"/>
      <c r="K1074" s="137"/>
      <c r="L1074" s="106"/>
      <c r="M1074" s="134"/>
      <c r="N1074" s="137"/>
      <c r="O1074" s="73" t="s">
        <v>205</v>
      </c>
      <c r="P1074" s="134"/>
      <c r="Q1074" s="134"/>
      <c r="R1074" s="134"/>
      <c r="S1074" s="137"/>
    </row>
    <row r="1075" spans="1:21" ht="21">
      <c r="A1075" s="94"/>
      <c r="B1075" s="140"/>
      <c r="C1075" s="140"/>
      <c r="D1075" s="141"/>
      <c r="E1075" s="12"/>
      <c r="F1075" s="78"/>
      <c r="G1075" s="141"/>
      <c r="H1075" s="97"/>
      <c r="I1075" s="140"/>
      <c r="J1075" s="140"/>
      <c r="K1075" s="141"/>
      <c r="L1075" s="100"/>
      <c r="M1075" s="140"/>
      <c r="N1075" s="141"/>
      <c r="O1075" s="78" t="s">
        <v>309</v>
      </c>
      <c r="P1075" s="140"/>
      <c r="Q1075" s="140"/>
      <c r="R1075" s="140"/>
      <c r="S1075" s="141"/>
    </row>
    <row r="1076" spans="1:21" ht="21">
      <c r="A1076" s="70" t="s">
        <v>28</v>
      </c>
      <c r="B1076" s="135"/>
      <c r="C1076" s="135"/>
      <c r="D1076" s="136"/>
      <c r="E1076" s="13">
        <f>E1073</f>
        <v>17</v>
      </c>
      <c r="F1076" s="70">
        <v>17.34</v>
      </c>
      <c r="G1076" s="136"/>
      <c r="H1076" s="88">
        <f>H1073</f>
        <v>1567000</v>
      </c>
      <c r="I1076" s="135"/>
      <c r="J1076" s="135"/>
      <c r="K1076" s="136"/>
      <c r="L1076" s="91">
        <v>13.88</v>
      </c>
      <c r="M1076" s="135"/>
      <c r="N1076" s="136"/>
      <c r="O1076" s="70"/>
      <c r="P1076" s="135"/>
      <c r="Q1076" s="135"/>
      <c r="R1076" s="135"/>
      <c r="S1076" s="136"/>
    </row>
    <row r="1077" spans="1:21" s="10" customFormat="1" ht="21" customHeight="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62"/>
      <c r="U1077" s="62"/>
    </row>
    <row r="1078" spans="1:21" s="10" customFormat="1" ht="21" customHeight="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62"/>
      <c r="U1078" s="62"/>
    </row>
    <row r="1079" spans="1:21" ht="24" customHeight="1">
      <c r="A1079" s="1"/>
      <c r="B1079" s="1"/>
      <c r="C1079" s="1"/>
      <c r="D1079" s="1"/>
      <c r="E1079" s="18">
        <v>54</v>
      </c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</row>
    <row r="1080" spans="1:21" ht="21">
      <c r="A1080" s="65" t="s">
        <v>8</v>
      </c>
      <c r="B1080" s="65"/>
      <c r="C1080" s="65"/>
      <c r="D1080" s="65"/>
      <c r="E1080" s="65"/>
      <c r="F1080" s="65"/>
      <c r="G1080" s="65"/>
      <c r="H1080" s="65"/>
      <c r="I1080" s="65"/>
      <c r="J1080" s="65"/>
      <c r="K1080" s="65"/>
      <c r="L1080" s="65"/>
      <c r="M1080" s="65"/>
      <c r="N1080" s="65"/>
      <c r="O1080" s="65"/>
      <c r="P1080" s="65"/>
      <c r="Q1080" s="65"/>
      <c r="R1080" s="65"/>
      <c r="S1080" s="65"/>
    </row>
    <row r="1081" spans="1:21" ht="21">
      <c r="A1081" s="65" t="s">
        <v>392</v>
      </c>
      <c r="B1081" s="65"/>
      <c r="C1081" s="65"/>
      <c r="D1081" s="65"/>
      <c r="E1081" s="65"/>
      <c r="F1081" s="65"/>
      <c r="G1081" s="65"/>
      <c r="H1081" s="65"/>
      <c r="I1081" s="65"/>
      <c r="J1081" s="65"/>
      <c r="K1081" s="65"/>
      <c r="L1081" s="65"/>
      <c r="M1081" s="65"/>
      <c r="N1081" s="65"/>
      <c r="O1081" s="65"/>
      <c r="P1081" s="65"/>
      <c r="Q1081" s="65"/>
      <c r="R1081" s="65"/>
      <c r="S1081" s="65"/>
    </row>
    <row r="1082" spans="1:21" ht="21">
      <c r="A1082" s="66" t="s">
        <v>1</v>
      </c>
      <c r="B1082" s="66"/>
      <c r="C1082" s="66"/>
      <c r="D1082" s="66"/>
      <c r="E1082" s="66"/>
      <c r="F1082" s="66"/>
      <c r="G1082" s="66"/>
      <c r="H1082" s="66"/>
      <c r="I1082" s="66"/>
      <c r="J1082" s="66"/>
      <c r="K1082" s="66"/>
      <c r="L1082" s="66"/>
      <c r="M1082" s="66"/>
      <c r="N1082" s="66"/>
      <c r="O1082" s="66"/>
      <c r="P1082" s="66"/>
      <c r="Q1082" s="66"/>
      <c r="R1082" s="66"/>
      <c r="S1082" s="66"/>
    </row>
    <row r="1083" spans="1:21" ht="21">
      <c r="A1083" s="2" t="s">
        <v>9</v>
      </c>
      <c r="B1083" s="2" t="s">
        <v>10</v>
      </c>
      <c r="C1083" s="2" t="s">
        <v>11</v>
      </c>
      <c r="D1083" s="2" t="s">
        <v>7</v>
      </c>
      <c r="E1083" s="2" t="s">
        <v>12</v>
      </c>
      <c r="F1083" s="2" t="s">
        <v>29</v>
      </c>
      <c r="G1083" s="70" t="s">
        <v>393</v>
      </c>
      <c r="H1083" s="135"/>
      <c r="I1083" s="136"/>
      <c r="J1083" s="70" t="s">
        <v>394</v>
      </c>
      <c r="K1083" s="135"/>
      <c r="L1083" s="135"/>
      <c r="M1083" s="135"/>
      <c r="N1083" s="135"/>
      <c r="O1083" s="135"/>
      <c r="P1083" s="135"/>
      <c r="Q1083" s="135"/>
      <c r="R1083" s="135"/>
      <c r="S1083" s="136"/>
    </row>
    <row r="1084" spans="1:21" ht="21">
      <c r="A1084" s="6"/>
      <c r="B1084" s="6"/>
      <c r="C1084" s="6"/>
      <c r="D1084" s="6"/>
      <c r="E1084" s="6" t="s">
        <v>13</v>
      </c>
      <c r="F1084" s="6" t="s">
        <v>13</v>
      </c>
      <c r="G1084" s="13" t="s">
        <v>14</v>
      </c>
      <c r="H1084" s="13" t="s">
        <v>15</v>
      </c>
      <c r="I1084" s="13" t="s">
        <v>16</v>
      </c>
      <c r="J1084" s="13" t="s">
        <v>17</v>
      </c>
      <c r="K1084" s="13" t="s">
        <v>18</v>
      </c>
      <c r="L1084" s="13" t="s">
        <v>19</v>
      </c>
      <c r="M1084" s="13" t="s">
        <v>20</v>
      </c>
      <c r="N1084" s="13" t="s">
        <v>21</v>
      </c>
      <c r="O1084" s="13" t="s">
        <v>22</v>
      </c>
      <c r="P1084" s="57"/>
      <c r="Q1084" s="14" t="s">
        <v>23</v>
      </c>
      <c r="R1084" s="14" t="s">
        <v>24</v>
      </c>
      <c r="S1084" s="15" t="s">
        <v>25</v>
      </c>
    </row>
    <row r="1085" spans="1:21" ht="21">
      <c r="A1085" s="2">
        <v>1</v>
      </c>
      <c r="B1085" s="16" t="s">
        <v>109</v>
      </c>
      <c r="C1085" s="16" t="s">
        <v>110</v>
      </c>
      <c r="D1085" s="17">
        <f>80000+50000+30000+30000</f>
        <v>190000</v>
      </c>
      <c r="E1085" s="2" t="s">
        <v>34</v>
      </c>
      <c r="F1085" s="2" t="s">
        <v>33</v>
      </c>
      <c r="G1085" s="2" t="s">
        <v>31</v>
      </c>
      <c r="H1085" s="2" t="s">
        <v>31</v>
      </c>
      <c r="I1085" s="2" t="s">
        <v>31</v>
      </c>
      <c r="J1085" s="2" t="s">
        <v>31</v>
      </c>
      <c r="K1085" s="2" t="s">
        <v>31</v>
      </c>
      <c r="L1085" s="2" t="s">
        <v>31</v>
      </c>
      <c r="M1085" s="2" t="s">
        <v>31</v>
      </c>
      <c r="N1085" s="2" t="s">
        <v>31</v>
      </c>
      <c r="O1085" s="2" t="s">
        <v>31</v>
      </c>
      <c r="P1085" s="1"/>
      <c r="Q1085" s="2" t="s">
        <v>31</v>
      </c>
      <c r="R1085" s="2" t="s">
        <v>31</v>
      </c>
      <c r="S1085" s="2" t="s">
        <v>31</v>
      </c>
    </row>
    <row r="1086" spans="1:21" ht="21">
      <c r="A1086" s="10"/>
      <c r="B1086" s="11"/>
      <c r="C1086" s="11" t="s">
        <v>111</v>
      </c>
      <c r="D1086" s="26"/>
      <c r="E1086" s="10"/>
      <c r="F1086" s="10" t="s">
        <v>205</v>
      </c>
      <c r="G1086" s="10"/>
      <c r="H1086" s="11"/>
      <c r="I1086" s="10"/>
      <c r="J1086" s="11"/>
      <c r="K1086" s="10"/>
      <c r="L1086" s="10"/>
      <c r="M1086" s="10"/>
      <c r="N1086" s="10"/>
      <c r="O1086" s="11"/>
      <c r="P1086" s="1"/>
      <c r="Q1086" s="11"/>
      <c r="R1086" s="10"/>
      <c r="S1086" s="11"/>
    </row>
    <row r="1087" spans="1:21" ht="21">
      <c r="A1087" s="10"/>
      <c r="B1087" s="11"/>
      <c r="C1087" s="11"/>
      <c r="D1087" s="26"/>
      <c r="E1087" s="10"/>
      <c r="F1087" s="10" t="s">
        <v>309</v>
      </c>
      <c r="G1087" s="10"/>
      <c r="H1087" s="11"/>
      <c r="I1087" s="10"/>
      <c r="J1087" s="11"/>
      <c r="K1087" s="10"/>
      <c r="L1087" s="10"/>
      <c r="M1087" s="10"/>
      <c r="N1087" s="10"/>
      <c r="O1087" s="11"/>
      <c r="P1087" s="1"/>
      <c r="Q1087" s="11"/>
      <c r="R1087" s="10"/>
      <c r="S1087" s="11"/>
    </row>
    <row r="1088" spans="1:21" ht="21">
      <c r="A1088" s="6"/>
      <c r="B1088" s="12"/>
      <c r="C1088" s="12"/>
      <c r="D1088" s="12"/>
      <c r="E1088" s="12"/>
      <c r="F1088" s="6" t="s">
        <v>310</v>
      </c>
      <c r="G1088" s="12"/>
      <c r="H1088" s="12"/>
      <c r="I1088" s="12"/>
      <c r="J1088" s="12"/>
      <c r="K1088" s="12"/>
      <c r="L1088" s="12"/>
      <c r="M1088" s="12"/>
      <c r="N1088" s="12"/>
      <c r="O1088" s="12"/>
      <c r="P1088" s="1"/>
      <c r="Q1088" s="12"/>
      <c r="R1088" s="12"/>
      <c r="S1088" s="12"/>
    </row>
    <row r="1089" spans="1:19" ht="21">
      <c r="A1089" s="2">
        <v>2</v>
      </c>
      <c r="B1089" s="16" t="s">
        <v>112</v>
      </c>
      <c r="C1089" s="16" t="s">
        <v>113</v>
      </c>
      <c r="D1089" s="17">
        <f>50000+50000+30000+30000</f>
        <v>160000</v>
      </c>
      <c r="E1089" s="2" t="s">
        <v>34</v>
      </c>
      <c r="F1089" s="2" t="s">
        <v>33</v>
      </c>
      <c r="G1089" s="2" t="s">
        <v>31</v>
      </c>
      <c r="H1089" s="2" t="s">
        <v>31</v>
      </c>
      <c r="I1089" s="2" t="s">
        <v>31</v>
      </c>
      <c r="J1089" s="2" t="s">
        <v>31</v>
      </c>
      <c r="K1089" s="2" t="s">
        <v>31</v>
      </c>
      <c r="L1089" s="2" t="s">
        <v>31</v>
      </c>
      <c r="M1089" s="2" t="s">
        <v>31</v>
      </c>
      <c r="N1089" s="2" t="s">
        <v>31</v>
      </c>
      <c r="O1089" s="2" t="s">
        <v>31</v>
      </c>
      <c r="P1089" s="1"/>
      <c r="Q1089" s="2" t="s">
        <v>31</v>
      </c>
      <c r="R1089" s="2" t="s">
        <v>31</v>
      </c>
      <c r="S1089" s="2" t="s">
        <v>31</v>
      </c>
    </row>
    <row r="1090" spans="1:19" s="1" customFormat="1" ht="21" customHeight="1">
      <c r="A1090" s="10"/>
      <c r="B1090" s="11"/>
      <c r="C1090" s="11" t="s">
        <v>114</v>
      </c>
      <c r="D1090" s="26"/>
      <c r="E1090" s="10"/>
      <c r="F1090" s="10" t="s">
        <v>205</v>
      </c>
      <c r="G1090" s="10"/>
      <c r="H1090" s="11"/>
      <c r="I1090" s="10"/>
      <c r="J1090" s="11"/>
      <c r="K1090" s="10"/>
      <c r="L1090" s="10"/>
      <c r="M1090" s="10"/>
      <c r="N1090" s="10"/>
      <c r="O1090" s="11"/>
      <c r="Q1090" s="11"/>
      <c r="R1090" s="10"/>
      <c r="S1090" s="11"/>
    </row>
    <row r="1091" spans="1:19" s="1" customFormat="1" ht="21" customHeight="1">
      <c r="A1091" s="10"/>
      <c r="B1091" s="11"/>
      <c r="C1091" s="11" t="s">
        <v>115</v>
      </c>
      <c r="D1091" s="26"/>
      <c r="E1091" s="10"/>
      <c r="F1091" s="10" t="s">
        <v>309</v>
      </c>
      <c r="G1091" s="10"/>
      <c r="H1091" s="11"/>
      <c r="I1091" s="10"/>
      <c r="J1091" s="11"/>
      <c r="K1091" s="10"/>
      <c r="L1091" s="10"/>
      <c r="M1091" s="10"/>
      <c r="N1091" s="10"/>
      <c r="O1091" s="11"/>
      <c r="Q1091" s="11"/>
      <c r="R1091" s="10"/>
      <c r="S1091" s="11"/>
    </row>
    <row r="1092" spans="1:19" s="1" customFormat="1" ht="21" customHeight="1">
      <c r="A1092" s="6"/>
      <c r="B1092" s="12"/>
      <c r="C1092" s="12"/>
      <c r="D1092" s="12"/>
      <c r="E1092" s="12"/>
      <c r="F1092" s="6" t="s">
        <v>310</v>
      </c>
      <c r="G1092" s="12"/>
      <c r="H1092" s="12"/>
      <c r="I1092" s="12"/>
      <c r="J1092" s="12"/>
      <c r="K1092" s="12"/>
      <c r="L1092" s="12"/>
      <c r="M1092" s="12"/>
      <c r="N1092" s="12"/>
      <c r="O1092" s="12"/>
      <c r="Q1092" s="12"/>
      <c r="R1092" s="12"/>
      <c r="S1092" s="12"/>
    </row>
    <row r="1093" spans="1:19" s="1" customFormat="1" ht="21" customHeight="1">
      <c r="A1093" s="2">
        <v>3</v>
      </c>
      <c r="B1093" s="16" t="s">
        <v>123</v>
      </c>
      <c r="C1093" s="16" t="s">
        <v>103</v>
      </c>
      <c r="D1093" s="17">
        <f>100000+50000</f>
        <v>150000</v>
      </c>
      <c r="E1093" s="2" t="s">
        <v>34</v>
      </c>
      <c r="F1093" s="2" t="s">
        <v>33</v>
      </c>
      <c r="G1093" s="2" t="s">
        <v>31</v>
      </c>
      <c r="H1093" s="2" t="s">
        <v>31</v>
      </c>
      <c r="I1093" s="2" t="s">
        <v>31</v>
      </c>
      <c r="J1093" s="2" t="s">
        <v>31</v>
      </c>
      <c r="K1093" s="2" t="s">
        <v>31</v>
      </c>
      <c r="L1093" s="2" t="s">
        <v>31</v>
      </c>
      <c r="M1093" s="2" t="s">
        <v>31</v>
      </c>
      <c r="N1093" s="2" t="s">
        <v>31</v>
      </c>
      <c r="O1093" s="2" t="s">
        <v>31</v>
      </c>
      <c r="Q1093" s="2" t="s">
        <v>31</v>
      </c>
      <c r="R1093" s="2" t="s">
        <v>31</v>
      </c>
      <c r="S1093" s="2" t="s">
        <v>31</v>
      </c>
    </row>
    <row r="1094" spans="1:19" s="1" customFormat="1" ht="21" customHeight="1">
      <c r="A1094" s="10"/>
      <c r="B1094" s="11"/>
      <c r="C1094" s="11" t="s">
        <v>104</v>
      </c>
      <c r="D1094" s="26"/>
      <c r="E1094" s="10"/>
      <c r="F1094" s="10" t="s">
        <v>205</v>
      </c>
      <c r="G1094" s="10"/>
      <c r="H1094" s="11"/>
      <c r="I1094" s="10"/>
      <c r="J1094" s="11"/>
      <c r="K1094" s="10"/>
      <c r="L1094" s="10"/>
      <c r="M1094" s="10"/>
      <c r="N1094" s="10"/>
      <c r="O1094" s="11"/>
      <c r="Q1094" s="11"/>
      <c r="R1094" s="10"/>
      <c r="S1094" s="11"/>
    </row>
    <row r="1095" spans="1:19" s="1" customFormat="1" ht="21" customHeight="1">
      <c r="A1095" s="10"/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Q1095" s="11"/>
      <c r="R1095" s="11"/>
      <c r="S1095" s="12"/>
    </row>
    <row r="1096" spans="1:19" s="1" customFormat="1" ht="21" customHeight="1">
      <c r="A1096" s="2">
        <v>4</v>
      </c>
      <c r="B1096" s="16" t="s">
        <v>143</v>
      </c>
      <c r="C1096" s="16" t="s">
        <v>144</v>
      </c>
      <c r="D1096" s="17">
        <v>200000</v>
      </c>
      <c r="E1096" s="2" t="s">
        <v>34</v>
      </c>
      <c r="F1096" s="2" t="s">
        <v>205</v>
      </c>
      <c r="G1096" s="2" t="s">
        <v>31</v>
      </c>
      <c r="H1096" s="2" t="s">
        <v>31</v>
      </c>
      <c r="I1096" s="2" t="s">
        <v>31</v>
      </c>
      <c r="J1096" s="2" t="s">
        <v>31</v>
      </c>
      <c r="K1096" s="2" t="s">
        <v>31</v>
      </c>
      <c r="L1096" s="2" t="s">
        <v>31</v>
      </c>
      <c r="M1096" s="2" t="s">
        <v>31</v>
      </c>
      <c r="N1096" s="2" t="s">
        <v>31</v>
      </c>
      <c r="O1096" s="2" t="s">
        <v>31</v>
      </c>
      <c r="P1096" s="4"/>
      <c r="Q1096" s="2" t="s">
        <v>31</v>
      </c>
      <c r="R1096" s="2" t="s">
        <v>31</v>
      </c>
      <c r="S1096" s="2" t="s">
        <v>31</v>
      </c>
    </row>
    <row r="1097" spans="1:19" s="1" customFormat="1" ht="21" customHeight="1">
      <c r="A1097" s="10"/>
      <c r="B1097" s="11"/>
      <c r="C1097" s="11" t="s">
        <v>145</v>
      </c>
      <c r="D1097" s="26"/>
      <c r="E1097" s="10"/>
      <c r="F1097" s="10"/>
      <c r="G1097" s="10"/>
      <c r="H1097" s="11"/>
      <c r="I1097" s="10"/>
      <c r="J1097" s="11"/>
      <c r="K1097" s="10"/>
      <c r="L1097" s="10"/>
      <c r="M1097" s="10"/>
      <c r="N1097" s="10"/>
      <c r="O1097" s="11"/>
      <c r="P1097" s="22"/>
      <c r="Q1097" s="11"/>
      <c r="R1097" s="10"/>
      <c r="S1097" s="11"/>
    </row>
    <row r="1098" spans="1:19" s="1" customFormat="1" ht="21" customHeight="1">
      <c r="A1098" s="6"/>
      <c r="B1098" s="12"/>
      <c r="C1098" s="12"/>
      <c r="D1098" s="29"/>
      <c r="E1098" s="6"/>
      <c r="F1098" s="6"/>
      <c r="G1098" s="6"/>
      <c r="H1098" s="12"/>
      <c r="I1098" s="6"/>
      <c r="J1098" s="12"/>
      <c r="K1098" s="6"/>
      <c r="L1098" s="6"/>
      <c r="M1098" s="6"/>
      <c r="N1098" s="6"/>
      <c r="O1098" s="12"/>
      <c r="P1098" s="8"/>
      <c r="Q1098" s="12"/>
      <c r="R1098" s="6"/>
      <c r="S1098" s="12"/>
    </row>
    <row r="1099" spans="1:19" s="1" customFormat="1" ht="21" customHeight="1">
      <c r="A1099" s="61"/>
      <c r="B1099" s="62"/>
      <c r="C1099" s="62"/>
      <c r="D1099" s="62"/>
      <c r="E1099" s="62"/>
      <c r="F1099" s="62"/>
      <c r="G1099" s="62"/>
      <c r="H1099" s="62"/>
      <c r="I1099" s="62"/>
      <c r="J1099" s="62"/>
      <c r="K1099" s="62"/>
      <c r="L1099" s="62"/>
      <c r="M1099" s="62"/>
      <c r="N1099" s="62"/>
      <c r="O1099" s="62"/>
      <c r="P1099" s="62"/>
      <c r="Q1099" s="62"/>
      <c r="R1099" s="62"/>
      <c r="S1099" s="62"/>
    </row>
    <row r="1100" spans="1:19" ht="21">
      <c r="A1100" s="1"/>
      <c r="B1100" s="1"/>
      <c r="C1100" s="1"/>
      <c r="D1100" s="1"/>
      <c r="E1100" s="18">
        <v>55</v>
      </c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</row>
    <row r="1101" spans="1:19" ht="21">
      <c r="A1101" s="65" t="s">
        <v>8</v>
      </c>
      <c r="B1101" s="65"/>
      <c r="C1101" s="65"/>
      <c r="D1101" s="65"/>
      <c r="E1101" s="65"/>
      <c r="F1101" s="65"/>
      <c r="G1101" s="65"/>
      <c r="H1101" s="65"/>
      <c r="I1101" s="65"/>
      <c r="J1101" s="65"/>
      <c r="K1101" s="65"/>
      <c r="L1101" s="65"/>
      <c r="M1101" s="65"/>
      <c r="N1101" s="65"/>
      <c r="O1101" s="65"/>
      <c r="P1101" s="65"/>
      <c r="Q1101" s="65"/>
      <c r="R1101" s="65"/>
      <c r="S1101" s="65"/>
    </row>
    <row r="1102" spans="1:19" ht="21">
      <c r="A1102" s="65" t="s">
        <v>392</v>
      </c>
      <c r="B1102" s="65"/>
      <c r="C1102" s="65"/>
      <c r="D1102" s="65"/>
      <c r="E1102" s="65"/>
      <c r="F1102" s="65"/>
      <c r="G1102" s="65"/>
      <c r="H1102" s="65"/>
      <c r="I1102" s="65"/>
      <c r="J1102" s="65"/>
      <c r="K1102" s="65"/>
      <c r="L1102" s="65"/>
      <c r="M1102" s="65"/>
      <c r="N1102" s="65"/>
      <c r="O1102" s="65"/>
      <c r="P1102" s="65"/>
      <c r="Q1102" s="65"/>
      <c r="R1102" s="65"/>
      <c r="S1102" s="65"/>
    </row>
    <row r="1103" spans="1:19" ht="21">
      <c r="A1103" s="66" t="s">
        <v>1</v>
      </c>
      <c r="B1103" s="66"/>
      <c r="C1103" s="66"/>
      <c r="D1103" s="66"/>
      <c r="E1103" s="66"/>
      <c r="F1103" s="66"/>
      <c r="G1103" s="66"/>
      <c r="H1103" s="66"/>
      <c r="I1103" s="66"/>
      <c r="J1103" s="66"/>
      <c r="K1103" s="66"/>
      <c r="L1103" s="66"/>
      <c r="M1103" s="66"/>
      <c r="N1103" s="66"/>
      <c r="O1103" s="66"/>
      <c r="P1103" s="66"/>
      <c r="Q1103" s="66"/>
      <c r="R1103" s="66"/>
      <c r="S1103" s="66"/>
    </row>
    <row r="1104" spans="1:19" ht="21">
      <c r="A1104" s="2" t="s">
        <v>9</v>
      </c>
      <c r="B1104" s="2" t="s">
        <v>10</v>
      </c>
      <c r="C1104" s="2" t="s">
        <v>11</v>
      </c>
      <c r="D1104" s="2" t="s">
        <v>7</v>
      </c>
      <c r="E1104" s="2" t="s">
        <v>12</v>
      </c>
      <c r="F1104" s="2" t="s">
        <v>29</v>
      </c>
      <c r="G1104" s="70" t="s">
        <v>393</v>
      </c>
      <c r="H1104" s="135"/>
      <c r="I1104" s="136"/>
      <c r="J1104" s="70" t="s">
        <v>394</v>
      </c>
      <c r="K1104" s="135"/>
      <c r="L1104" s="135"/>
      <c r="M1104" s="135"/>
      <c r="N1104" s="135"/>
      <c r="O1104" s="135"/>
      <c r="P1104" s="135"/>
      <c r="Q1104" s="135"/>
      <c r="R1104" s="135"/>
      <c r="S1104" s="136"/>
    </row>
    <row r="1105" spans="1:21" ht="21">
      <c r="A1105" s="6"/>
      <c r="B1105" s="6"/>
      <c r="C1105" s="6"/>
      <c r="D1105" s="6"/>
      <c r="E1105" s="6" t="s">
        <v>13</v>
      </c>
      <c r="F1105" s="6" t="s">
        <v>13</v>
      </c>
      <c r="G1105" s="13" t="s">
        <v>14</v>
      </c>
      <c r="H1105" s="13" t="s">
        <v>15</v>
      </c>
      <c r="I1105" s="13" t="s">
        <v>16</v>
      </c>
      <c r="J1105" s="13" t="s">
        <v>17</v>
      </c>
      <c r="K1105" s="13" t="s">
        <v>18</v>
      </c>
      <c r="L1105" s="13" t="s">
        <v>19</v>
      </c>
      <c r="M1105" s="13" t="s">
        <v>20</v>
      </c>
      <c r="N1105" s="13" t="s">
        <v>21</v>
      </c>
      <c r="O1105" s="13" t="s">
        <v>22</v>
      </c>
      <c r="P1105" s="57"/>
      <c r="Q1105" s="14" t="s">
        <v>23</v>
      </c>
      <c r="R1105" s="14" t="s">
        <v>24</v>
      </c>
      <c r="S1105" s="15" t="s">
        <v>25</v>
      </c>
    </row>
    <row r="1106" spans="1:21" ht="21">
      <c r="A1106" s="2">
        <v>5</v>
      </c>
      <c r="B1106" s="16" t="s">
        <v>300</v>
      </c>
      <c r="C1106" s="16" t="s">
        <v>311</v>
      </c>
      <c r="D1106" s="17">
        <f>50000+80000</f>
        <v>130000</v>
      </c>
      <c r="E1106" s="2" t="s">
        <v>34</v>
      </c>
      <c r="F1106" s="2" t="s">
        <v>33</v>
      </c>
      <c r="G1106" s="2" t="s">
        <v>31</v>
      </c>
      <c r="H1106" s="2" t="s">
        <v>31</v>
      </c>
      <c r="I1106" s="2" t="s">
        <v>31</v>
      </c>
      <c r="J1106" s="2" t="s">
        <v>31</v>
      </c>
      <c r="K1106" s="2" t="s">
        <v>31</v>
      </c>
      <c r="L1106" s="2" t="s">
        <v>31</v>
      </c>
      <c r="M1106" s="2" t="s">
        <v>31</v>
      </c>
      <c r="N1106" s="2" t="s">
        <v>31</v>
      </c>
      <c r="O1106" s="2" t="s">
        <v>31</v>
      </c>
      <c r="P1106" s="1"/>
      <c r="Q1106" s="2" t="s">
        <v>31</v>
      </c>
      <c r="R1106" s="2" t="s">
        <v>31</v>
      </c>
      <c r="S1106" s="2" t="s">
        <v>31</v>
      </c>
    </row>
    <row r="1107" spans="1:21" ht="21">
      <c r="A1107" s="10"/>
      <c r="B1107" s="11" t="s">
        <v>301</v>
      </c>
      <c r="C1107" s="11" t="s">
        <v>133</v>
      </c>
      <c r="D1107" s="26"/>
      <c r="E1107" s="10"/>
      <c r="F1107" s="10" t="s">
        <v>205</v>
      </c>
      <c r="G1107" s="10"/>
      <c r="H1107" s="11"/>
      <c r="I1107" s="10"/>
      <c r="J1107" s="11"/>
      <c r="K1107" s="10"/>
      <c r="L1107" s="10"/>
      <c r="M1107" s="10"/>
      <c r="N1107" s="10"/>
      <c r="O1107" s="11"/>
      <c r="P1107" s="1"/>
      <c r="Q1107" s="11"/>
      <c r="R1107" s="10"/>
      <c r="S1107" s="11"/>
    </row>
    <row r="1108" spans="1:21" ht="21">
      <c r="A1108" s="6"/>
      <c r="B1108" s="12"/>
      <c r="C1108" s="12"/>
      <c r="D1108" s="12"/>
      <c r="E1108" s="12"/>
      <c r="F1108" s="6"/>
      <c r="G1108" s="12"/>
      <c r="H1108" s="12"/>
      <c r="I1108" s="12"/>
      <c r="J1108" s="12"/>
      <c r="K1108" s="12"/>
      <c r="L1108" s="12"/>
      <c r="M1108" s="12"/>
      <c r="N1108" s="12"/>
      <c r="O1108" s="12"/>
      <c r="P1108" s="1"/>
      <c r="Q1108" s="12"/>
      <c r="R1108" s="12"/>
      <c r="S1108" s="12"/>
    </row>
    <row r="1109" spans="1:21" ht="21">
      <c r="A1109" s="2">
        <v>6</v>
      </c>
      <c r="B1109" s="16" t="s">
        <v>302</v>
      </c>
      <c r="C1109" s="16" t="s">
        <v>134</v>
      </c>
      <c r="D1109" s="17">
        <f>200000+150000</f>
        <v>350000</v>
      </c>
      <c r="E1109" s="2" t="s">
        <v>34</v>
      </c>
      <c r="F1109" s="2" t="s">
        <v>33</v>
      </c>
      <c r="G1109" s="2" t="s">
        <v>31</v>
      </c>
      <c r="H1109" s="2" t="s">
        <v>31</v>
      </c>
      <c r="I1109" s="2" t="s">
        <v>31</v>
      </c>
      <c r="J1109" s="2" t="s">
        <v>31</v>
      </c>
      <c r="K1109" s="2" t="s">
        <v>31</v>
      </c>
      <c r="L1109" s="2" t="s">
        <v>31</v>
      </c>
      <c r="M1109" s="2" t="s">
        <v>31</v>
      </c>
      <c r="N1109" s="2" t="s">
        <v>31</v>
      </c>
      <c r="O1109" s="2" t="s">
        <v>31</v>
      </c>
      <c r="P1109" s="1"/>
      <c r="Q1109" s="2" t="s">
        <v>31</v>
      </c>
      <c r="R1109" s="2" t="s">
        <v>31</v>
      </c>
      <c r="S1109" s="2" t="s">
        <v>31</v>
      </c>
    </row>
    <row r="1110" spans="1:21" ht="21">
      <c r="A1110" s="10"/>
      <c r="B1110" s="11" t="s">
        <v>303</v>
      </c>
      <c r="C1110" s="11" t="s">
        <v>135</v>
      </c>
      <c r="D1110" s="26"/>
      <c r="E1110" s="10"/>
      <c r="F1110" s="10" t="s">
        <v>205</v>
      </c>
      <c r="G1110" s="10"/>
      <c r="H1110" s="11"/>
      <c r="I1110" s="10"/>
      <c r="J1110" s="11"/>
      <c r="K1110" s="10"/>
      <c r="L1110" s="10"/>
      <c r="M1110" s="10"/>
      <c r="N1110" s="10"/>
      <c r="O1110" s="11"/>
      <c r="P1110" s="1"/>
      <c r="Q1110" s="11"/>
      <c r="R1110" s="10"/>
      <c r="S1110" s="11"/>
    </row>
    <row r="1111" spans="1:21" ht="21">
      <c r="A1111" s="6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"/>
      <c r="Q1111" s="12"/>
      <c r="R1111" s="12"/>
      <c r="S1111" s="12"/>
    </row>
    <row r="1112" spans="1:21" ht="21">
      <c r="A1112" s="2">
        <v>7</v>
      </c>
      <c r="B1112" s="16" t="s">
        <v>304</v>
      </c>
      <c r="C1112" s="16" t="s">
        <v>136</v>
      </c>
      <c r="D1112" s="17">
        <f>50000+30000+50000</f>
        <v>130000</v>
      </c>
      <c r="E1112" s="2" t="s">
        <v>34</v>
      </c>
      <c r="F1112" s="2" t="s">
        <v>33</v>
      </c>
      <c r="G1112" s="2" t="s">
        <v>31</v>
      </c>
      <c r="H1112" s="2" t="s">
        <v>31</v>
      </c>
      <c r="I1112" s="2" t="s">
        <v>31</v>
      </c>
      <c r="J1112" s="2" t="s">
        <v>31</v>
      </c>
      <c r="K1112" s="2" t="s">
        <v>31</v>
      </c>
      <c r="L1112" s="2" t="s">
        <v>31</v>
      </c>
      <c r="M1112" s="2" t="s">
        <v>31</v>
      </c>
      <c r="N1112" s="2" t="s">
        <v>31</v>
      </c>
      <c r="O1112" s="2" t="s">
        <v>31</v>
      </c>
      <c r="P1112" s="1"/>
      <c r="Q1112" s="2" t="s">
        <v>31</v>
      </c>
      <c r="R1112" s="2" t="s">
        <v>31</v>
      </c>
      <c r="S1112" s="2" t="s">
        <v>31</v>
      </c>
    </row>
    <row r="1113" spans="1:21" ht="21">
      <c r="A1113" s="10"/>
      <c r="B1113" s="11" t="s">
        <v>305</v>
      </c>
      <c r="C1113" s="11" t="s">
        <v>137</v>
      </c>
      <c r="D1113" s="26"/>
      <c r="E1113" s="10"/>
      <c r="F1113" s="10" t="s">
        <v>310</v>
      </c>
      <c r="G1113" s="10"/>
      <c r="H1113" s="11"/>
      <c r="I1113" s="10"/>
      <c r="J1113" s="11"/>
      <c r="K1113" s="10"/>
      <c r="L1113" s="10"/>
      <c r="M1113" s="10"/>
      <c r="N1113" s="10"/>
      <c r="O1113" s="11"/>
      <c r="P1113" s="1"/>
      <c r="Q1113" s="11"/>
      <c r="R1113" s="10"/>
      <c r="S1113" s="11"/>
    </row>
    <row r="1114" spans="1:21" ht="21">
      <c r="A1114" s="10"/>
      <c r="B1114" s="11"/>
      <c r="C1114" s="11" t="s">
        <v>138</v>
      </c>
      <c r="D1114" s="26"/>
      <c r="E1114" s="10"/>
      <c r="F1114" s="10" t="s">
        <v>205</v>
      </c>
      <c r="G1114" s="10"/>
      <c r="H1114" s="11"/>
      <c r="I1114" s="10"/>
      <c r="J1114" s="11"/>
      <c r="K1114" s="10"/>
      <c r="L1114" s="10"/>
      <c r="M1114" s="10"/>
      <c r="N1114" s="10"/>
      <c r="O1114" s="11"/>
      <c r="P1114" s="1"/>
      <c r="Q1114" s="11"/>
      <c r="R1114" s="10"/>
      <c r="S1114" s="11"/>
    </row>
    <row r="1115" spans="1:21" ht="21">
      <c r="A1115" s="2">
        <v>8</v>
      </c>
      <c r="B1115" s="16" t="s">
        <v>139</v>
      </c>
      <c r="C1115" s="16" t="s">
        <v>140</v>
      </c>
      <c r="D1115" s="17">
        <f>40000+50000+10000+20000</f>
        <v>120000</v>
      </c>
      <c r="E1115" s="2" t="s">
        <v>34</v>
      </c>
      <c r="F1115" s="2" t="s">
        <v>33</v>
      </c>
      <c r="G1115" s="2" t="s">
        <v>31</v>
      </c>
      <c r="H1115" s="2" t="s">
        <v>31</v>
      </c>
      <c r="I1115" s="2" t="s">
        <v>31</v>
      </c>
      <c r="J1115" s="2" t="s">
        <v>31</v>
      </c>
      <c r="K1115" s="2" t="s">
        <v>31</v>
      </c>
      <c r="L1115" s="2" t="s">
        <v>31</v>
      </c>
      <c r="M1115" s="2" t="s">
        <v>31</v>
      </c>
      <c r="N1115" s="2" t="s">
        <v>31</v>
      </c>
      <c r="O1115" s="2" t="s">
        <v>31</v>
      </c>
      <c r="P1115" s="1"/>
      <c r="Q1115" s="2" t="s">
        <v>31</v>
      </c>
      <c r="R1115" s="2" t="s">
        <v>31</v>
      </c>
      <c r="S1115" s="2" t="s">
        <v>31</v>
      </c>
    </row>
    <row r="1116" spans="1:21" ht="21">
      <c r="A1116" s="10"/>
      <c r="B1116" s="11"/>
      <c r="C1116" s="11" t="s">
        <v>141</v>
      </c>
      <c r="D1116" s="26"/>
      <c r="E1116" s="10"/>
      <c r="F1116" s="10" t="s">
        <v>309</v>
      </c>
      <c r="G1116" s="10"/>
      <c r="H1116" s="11"/>
      <c r="I1116" s="10"/>
      <c r="J1116" s="11"/>
      <c r="K1116" s="10"/>
      <c r="L1116" s="10"/>
      <c r="M1116" s="10"/>
      <c r="N1116" s="10"/>
      <c r="O1116" s="11"/>
      <c r="P1116" s="1"/>
      <c r="Q1116" s="11"/>
      <c r="R1116" s="10"/>
      <c r="S1116" s="11"/>
    </row>
    <row r="1117" spans="1:21" ht="21">
      <c r="A1117" s="10"/>
      <c r="B1117" s="11"/>
      <c r="C1117" s="11" t="s">
        <v>142</v>
      </c>
      <c r="D1117" s="26"/>
      <c r="E1117" s="10"/>
      <c r="F1117" s="10" t="s">
        <v>310</v>
      </c>
      <c r="G1117" s="10"/>
      <c r="H1117" s="11"/>
      <c r="I1117" s="10"/>
      <c r="J1117" s="11"/>
      <c r="K1117" s="10"/>
      <c r="L1117" s="10"/>
      <c r="M1117" s="10"/>
      <c r="N1117" s="10"/>
      <c r="O1117" s="11"/>
      <c r="P1117" s="1"/>
      <c r="Q1117" s="11"/>
      <c r="R1117" s="10"/>
      <c r="S1117" s="11"/>
    </row>
    <row r="1118" spans="1:21" ht="21">
      <c r="A1118" s="6"/>
      <c r="B1118" s="12"/>
      <c r="C1118" s="12"/>
      <c r="D1118" s="12"/>
      <c r="E1118" s="12"/>
      <c r="F1118" s="6" t="s">
        <v>205</v>
      </c>
      <c r="G1118" s="12"/>
      <c r="H1118" s="12"/>
      <c r="I1118" s="12"/>
      <c r="J1118" s="12"/>
      <c r="K1118" s="12"/>
      <c r="L1118" s="12"/>
      <c r="M1118" s="12"/>
      <c r="N1118" s="12"/>
      <c r="O1118" s="12"/>
      <c r="P1118" s="1"/>
      <c r="Q1118" s="12"/>
      <c r="R1118" s="12"/>
      <c r="S1118" s="12"/>
    </row>
    <row r="1119" spans="1:21" ht="21">
      <c r="A1119" s="61"/>
      <c r="B1119" s="62"/>
      <c r="C1119" s="62"/>
      <c r="D1119" s="62"/>
      <c r="E1119" s="62"/>
      <c r="F1119" s="62"/>
      <c r="G1119" s="62"/>
      <c r="H1119" s="62"/>
      <c r="I1119" s="62"/>
      <c r="J1119" s="62"/>
      <c r="K1119" s="62"/>
      <c r="L1119" s="62"/>
      <c r="M1119" s="62"/>
      <c r="N1119" s="62"/>
      <c r="O1119" s="62"/>
      <c r="P1119" s="62"/>
      <c r="Q1119" s="62"/>
      <c r="R1119" s="62"/>
      <c r="S1119" s="62"/>
    </row>
    <row r="1120" spans="1:21" s="6" customFormat="1" ht="21">
      <c r="A1120" s="61"/>
      <c r="B1120" s="62"/>
      <c r="C1120" s="62"/>
      <c r="D1120" s="62"/>
      <c r="E1120" s="62"/>
      <c r="F1120" s="62"/>
      <c r="G1120" s="62"/>
      <c r="H1120" s="62"/>
      <c r="I1120" s="62"/>
      <c r="J1120" s="62"/>
      <c r="K1120" s="62"/>
      <c r="L1120" s="62"/>
      <c r="M1120" s="62"/>
      <c r="N1120" s="62"/>
      <c r="O1120" s="62"/>
      <c r="P1120" s="62"/>
      <c r="Q1120" s="62"/>
      <c r="R1120" s="62"/>
      <c r="S1120" s="62"/>
      <c r="T1120" s="62"/>
      <c r="U1120" s="62"/>
    </row>
    <row r="1163" spans="1:19" ht="21">
      <c r="A1163" s="1"/>
      <c r="B1163" s="1"/>
      <c r="C1163" s="1"/>
      <c r="D1163" s="1"/>
      <c r="E1163" s="18">
        <v>56</v>
      </c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</row>
    <row r="1164" spans="1:19" ht="21">
      <c r="A1164" s="65" t="s">
        <v>8</v>
      </c>
      <c r="B1164" s="65"/>
      <c r="C1164" s="65"/>
      <c r="D1164" s="65"/>
      <c r="E1164" s="65"/>
      <c r="F1164" s="65"/>
      <c r="G1164" s="65"/>
      <c r="H1164" s="65"/>
      <c r="I1164" s="65"/>
      <c r="J1164" s="65"/>
      <c r="K1164" s="65"/>
      <c r="L1164" s="65"/>
      <c r="M1164" s="65"/>
      <c r="N1164" s="65"/>
      <c r="O1164" s="65"/>
      <c r="P1164" s="65"/>
      <c r="Q1164" s="65"/>
      <c r="R1164" s="65"/>
      <c r="S1164" s="65"/>
    </row>
    <row r="1165" spans="1:19" ht="21">
      <c r="A1165" s="65" t="s">
        <v>392</v>
      </c>
      <c r="B1165" s="65"/>
      <c r="C1165" s="65"/>
      <c r="D1165" s="65"/>
      <c r="E1165" s="65"/>
      <c r="F1165" s="65"/>
      <c r="G1165" s="65"/>
      <c r="H1165" s="65"/>
      <c r="I1165" s="65"/>
      <c r="J1165" s="65"/>
      <c r="K1165" s="65"/>
      <c r="L1165" s="65"/>
      <c r="M1165" s="65"/>
      <c r="N1165" s="65"/>
      <c r="O1165" s="65"/>
      <c r="P1165" s="65"/>
      <c r="Q1165" s="65"/>
      <c r="R1165" s="65"/>
      <c r="S1165" s="65"/>
    </row>
    <row r="1166" spans="1:19" ht="21">
      <c r="A1166" s="66" t="s">
        <v>1</v>
      </c>
      <c r="B1166" s="66"/>
      <c r="C1166" s="66"/>
      <c r="D1166" s="66"/>
      <c r="E1166" s="66"/>
      <c r="F1166" s="66"/>
      <c r="G1166" s="66"/>
      <c r="H1166" s="66"/>
      <c r="I1166" s="66"/>
      <c r="J1166" s="66"/>
      <c r="K1166" s="66"/>
      <c r="L1166" s="66"/>
      <c r="M1166" s="66"/>
      <c r="N1166" s="66"/>
      <c r="O1166" s="66"/>
      <c r="P1166" s="66"/>
      <c r="Q1166" s="66"/>
      <c r="R1166" s="66"/>
      <c r="S1166" s="66"/>
    </row>
    <row r="1167" spans="1:19" ht="21">
      <c r="A1167" s="2" t="s">
        <v>9</v>
      </c>
      <c r="B1167" s="2" t="s">
        <v>10</v>
      </c>
      <c r="C1167" s="2" t="s">
        <v>11</v>
      </c>
      <c r="D1167" s="2" t="s">
        <v>7</v>
      </c>
      <c r="E1167" s="2" t="s">
        <v>12</v>
      </c>
      <c r="F1167" s="2" t="s">
        <v>29</v>
      </c>
      <c r="G1167" s="70" t="s">
        <v>393</v>
      </c>
      <c r="H1167" s="71"/>
      <c r="I1167" s="72"/>
      <c r="J1167" s="70" t="s">
        <v>394</v>
      </c>
      <c r="K1167" s="71"/>
      <c r="L1167" s="71"/>
      <c r="M1167" s="71"/>
      <c r="N1167" s="71"/>
      <c r="O1167" s="71"/>
      <c r="P1167" s="71"/>
      <c r="Q1167" s="71"/>
      <c r="R1167" s="71"/>
      <c r="S1167" s="72"/>
    </row>
    <row r="1168" spans="1:19" ht="21">
      <c r="A1168" s="6"/>
      <c r="B1168" s="6"/>
      <c r="C1168" s="6"/>
      <c r="D1168" s="6"/>
      <c r="E1168" s="6" t="s">
        <v>13</v>
      </c>
      <c r="F1168" s="6" t="s">
        <v>13</v>
      </c>
      <c r="G1168" s="13" t="s">
        <v>14</v>
      </c>
      <c r="H1168" s="13" t="s">
        <v>15</v>
      </c>
      <c r="I1168" s="13" t="s">
        <v>16</v>
      </c>
      <c r="J1168" s="13" t="s">
        <v>17</v>
      </c>
      <c r="K1168" s="13" t="s">
        <v>18</v>
      </c>
      <c r="L1168" s="13" t="s">
        <v>19</v>
      </c>
      <c r="M1168" s="13" t="s">
        <v>20</v>
      </c>
      <c r="N1168" s="13" t="s">
        <v>21</v>
      </c>
      <c r="O1168" s="13" t="s">
        <v>22</v>
      </c>
      <c r="P1168" s="57"/>
      <c r="Q1168" s="14" t="s">
        <v>23</v>
      </c>
      <c r="R1168" s="14" t="s">
        <v>24</v>
      </c>
      <c r="S1168" s="15" t="s">
        <v>25</v>
      </c>
    </row>
    <row r="1169" spans="1:21" ht="21">
      <c r="A1169" s="2">
        <v>9</v>
      </c>
      <c r="B1169" s="16" t="s">
        <v>124</v>
      </c>
      <c r="C1169" s="16" t="s">
        <v>125</v>
      </c>
      <c r="D1169" s="17">
        <f>30000</f>
        <v>30000</v>
      </c>
      <c r="E1169" s="2" t="s">
        <v>34</v>
      </c>
      <c r="F1169" s="2" t="s">
        <v>33</v>
      </c>
      <c r="G1169" s="2" t="s">
        <v>31</v>
      </c>
      <c r="H1169" s="2" t="s">
        <v>31</v>
      </c>
      <c r="I1169" s="2" t="s">
        <v>31</v>
      </c>
      <c r="J1169" s="2" t="s">
        <v>31</v>
      </c>
      <c r="K1169" s="2" t="s">
        <v>31</v>
      </c>
      <c r="L1169" s="2" t="s">
        <v>31</v>
      </c>
      <c r="M1169" s="2" t="s">
        <v>31</v>
      </c>
      <c r="N1169" s="2" t="s">
        <v>31</v>
      </c>
      <c r="O1169" s="2" t="s">
        <v>31</v>
      </c>
      <c r="P1169" s="1"/>
      <c r="Q1169" s="2" t="s">
        <v>31</v>
      </c>
      <c r="R1169" s="2" t="s">
        <v>31</v>
      </c>
      <c r="S1169" s="2" t="s">
        <v>31</v>
      </c>
    </row>
    <row r="1170" spans="1:21" ht="21">
      <c r="A1170" s="10"/>
      <c r="B1170" s="11"/>
      <c r="C1170" s="11" t="s">
        <v>126</v>
      </c>
      <c r="D1170" s="26"/>
      <c r="E1170" s="10"/>
      <c r="F1170" s="10" t="s">
        <v>309</v>
      </c>
      <c r="G1170" s="10"/>
      <c r="H1170" s="11"/>
      <c r="I1170" s="10"/>
      <c r="J1170" s="11"/>
      <c r="K1170" s="10"/>
      <c r="L1170" s="10"/>
      <c r="M1170" s="10"/>
      <c r="N1170" s="10"/>
      <c r="O1170" s="11"/>
      <c r="P1170" s="1"/>
      <c r="Q1170" s="11"/>
      <c r="R1170" s="10"/>
      <c r="S1170" s="11"/>
    </row>
    <row r="1171" spans="1:21" ht="21">
      <c r="A1171" s="10"/>
      <c r="B1171" s="11"/>
      <c r="C1171" s="11" t="s">
        <v>127</v>
      </c>
      <c r="D1171" s="26"/>
      <c r="E1171" s="10"/>
      <c r="F1171" s="11"/>
      <c r="G1171" s="10"/>
      <c r="H1171" s="11"/>
      <c r="I1171" s="10"/>
      <c r="J1171" s="11"/>
      <c r="K1171" s="10"/>
      <c r="L1171" s="10"/>
      <c r="M1171" s="10"/>
      <c r="N1171" s="10"/>
      <c r="O1171" s="11"/>
      <c r="P1171" s="1"/>
      <c r="Q1171" s="11"/>
      <c r="R1171" s="10"/>
      <c r="S1171" s="11"/>
    </row>
    <row r="1172" spans="1:21" ht="21">
      <c r="A1172" s="6"/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2"/>
      <c r="P1172" s="1"/>
      <c r="Q1172" s="12"/>
      <c r="R1172" s="12"/>
      <c r="S1172" s="12"/>
    </row>
    <row r="1173" spans="1:21" ht="21">
      <c r="A1173" s="2">
        <v>10</v>
      </c>
      <c r="B1173" s="16" t="s">
        <v>146</v>
      </c>
      <c r="C1173" s="16" t="s">
        <v>147</v>
      </c>
      <c r="D1173" s="17">
        <v>50000</v>
      </c>
      <c r="E1173" s="2" t="s">
        <v>34</v>
      </c>
      <c r="F1173" s="10" t="s">
        <v>205</v>
      </c>
      <c r="G1173" s="2" t="s">
        <v>31</v>
      </c>
      <c r="H1173" s="2" t="s">
        <v>31</v>
      </c>
      <c r="I1173" s="2" t="s">
        <v>31</v>
      </c>
      <c r="J1173" s="2" t="s">
        <v>31</v>
      </c>
      <c r="K1173" s="2" t="s">
        <v>31</v>
      </c>
      <c r="L1173" s="2" t="s">
        <v>31</v>
      </c>
      <c r="M1173" s="2" t="s">
        <v>31</v>
      </c>
      <c r="N1173" s="2" t="s">
        <v>31</v>
      </c>
      <c r="O1173" s="2" t="s">
        <v>31</v>
      </c>
      <c r="P1173" s="1"/>
      <c r="Q1173" s="2" t="s">
        <v>31</v>
      </c>
      <c r="R1173" s="2" t="s">
        <v>31</v>
      </c>
      <c r="S1173" s="2" t="s">
        <v>31</v>
      </c>
    </row>
    <row r="1174" spans="1:21" ht="21">
      <c r="A1174" s="10"/>
      <c r="B1174" s="11"/>
      <c r="C1174" s="11" t="s">
        <v>148</v>
      </c>
      <c r="D1174" s="26"/>
      <c r="E1174" s="10"/>
      <c r="F1174" s="10"/>
      <c r="G1174" s="10"/>
      <c r="H1174" s="11"/>
      <c r="I1174" s="10"/>
      <c r="J1174" s="11"/>
      <c r="K1174" s="10"/>
      <c r="L1174" s="10"/>
      <c r="M1174" s="10"/>
      <c r="N1174" s="10"/>
      <c r="O1174" s="11"/>
      <c r="P1174" s="1"/>
      <c r="Q1174" s="11"/>
      <c r="R1174" s="10"/>
      <c r="S1174" s="11"/>
    </row>
    <row r="1175" spans="1:21" ht="21">
      <c r="A1175" s="6"/>
      <c r="B1175" s="12"/>
      <c r="C1175" s="12" t="s">
        <v>132</v>
      </c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"/>
      <c r="Q1175" s="12"/>
      <c r="R1175" s="12"/>
      <c r="S1175" s="12"/>
    </row>
    <row r="1176" spans="1:21" ht="21">
      <c r="A1176" s="2">
        <v>11</v>
      </c>
      <c r="B1176" s="16" t="s">
        <v>128</v>
      </c>
      <c r="C1176" s="16" t="s">
        <v>129</v>
      </c>
      <c r="D1176" s="17">
        <f>30000+30000</f>
        <v>60000</v>
      </c>
      <c r="E1176" s="2" t="s">
        <v>34</v>
      </c>
      <c r="F1176" s="2" t="s">
        <v>33</v>
      </c>
      <c r="G1176" s="2" t="s">
        <v>31</v>
      </c>
      <c r="H1176" s="2" t="s">
        <v>31</v>
      </c>
      <c r="I1176" s="2" t="s">
        <v>31</v>
      </c>
      <c r="J1176" s="2" t="s">
        <v>31</v>
      </c>
      <c r="K1176" s="2" t="s">
        <v>31</v>
      </c>
      <c r="L1176" s="2" t="s">
        <v>31</v>
      </c>
      <c r="M1176" s="2" t="s">
        <v>31</v>
      </c>
      <c r="N1176" s="2" t="s">
        <v>31</v>
      </c>
      <c r="O1176" s="2" t="s">
        <v>31</v>
      </c>
      <c r="P1176" s="1"/>
      <c r="Q1176" s="2" t="s">
        <v>31</v>
      </c>
      <c r="R1176" s="2" t="s">
        <v>31</v>
      </c>
      <c r="S1176" s="2" t="s">
        <v>31</v>
      </c>
    </row>
    <row r="1177" spans="1:21" ht="21">
      <c r="A1177" s="10"/>
      <c r="B1177" s="11"/>
      <c r="C1177" s="11" t="s">
        <v>130</v>
      </c>
      <c r="D1177" s="26"/>
      <c r="E1177" s="10"/>
      <c r="F1177" s="10" t="s">
        <v>309</v>
      </c>
      <c r="G1177" s="10"/>
      <c r="H1177" s="11"/>
      <c r="I1177" s="10"/>
      <c r="J1177" s="11"/>
      <c r="K1177" s="10"/>
      <c r="L1177" s="10"/>
      <c r="M1177" s="10"/>
      <c r="N1177" s="10"/>
      <c r="O1177" s="11"/>
      <c r="P1177" s="1"/>
      <c r="Q1177" s="11"/>
      <c r="R1177" s="10"/>
      <c r="S1177" s="11"/>
    </row>
    <row r="1178" spans="1:21" ht="21">
      <c r="A1178" s="10"/>
      <c r="B1178" s="11"/>
      <c r="C1178" s="11" t="s">
        <v>131</v>
      </c>
      <c r="D1178" s="26"/>
      <c r="E1178" s="10"/>
      <c r="F1178" s="10"/>
      <c r="G1178" s="10"/>
      <c r="H1178" s="11"/>
      <c r="I1178" s="10"/>
      <c r="J1178" s="11"/>
      <c r="K1178" s="10"/>
      <c r="L1178" s="10"/>
      <c r="M1178" s="10"/>
      <c r="N1178" s="10"/>
      <c r="O1178" s="11"/>
      <c r="P1178" s="1"/>
      <c r="Q1178" s="11"/>
      <c r="R1178" s="10"/>
      <c r="S1178" s="11"/>
    </row>
    <row r="1179" spans="1:21" ht="21">
      <c r="A1179" s="6"/>
      <c r="B1179" s="12"/>
      <c r="C1179" s="12" t="s">
        <v>132</v>
      </c>
      <c r="D1179" s="12"/>
      <c r="E1179" s="12"/>
      <c r="F1179" s="6"/>
      <c r="G1179" s="12"/>
      <c r="H1179" s="12"/>
      <c r="I1179" s="12"/>
      <c r="J1179" s="12"/>
      <c r="K1179" s="12"/>
      <c r="L1179" s="12"/>
      <c r="M1179" s="12"/>
      <c r="N1179" s="12"/>
      <c r="O1179" s="12"/>
      <c r="P1179" s="1"/>
      <c r="Q1179" s="12"/>
      <c r="R1179" s="12"/>
      <c r="S1179" s="12"/>
    </row>
    <row r="1180" spans="1:21" ht="21">
      <c r="A1180" s="2">
        <v>12</v>
      </c>
      <c r="B1180" s="16" t="s">
        <v>149</v>
      </c>
      <c r="C1180" s="16" t="s">
        <v>150</v>
      </c>
      <c r="D1180" s="17">
        <f>148100+11000+5000</f>
        <v>164100</v>
      </c>
      <c r="E1180" s="2" t="s">
        <v>34</v>
      </c>
      <c r="F1180" s="2" t="s">
        <v>33</v>
      </c>
      <c r="G1180" s="2" t="s">
        <v>31</v>
      </c>
      <c r="H1180" s="2" t="s">
        <v>31</v>
      </c>
      <c r="I1180" s="2" t="s">
        <v>31</v>
      </c>
      <c r="J1180" s="2" t="s">
        <v>31</v>
      </c>
      <c r="K1180" s="2" t="s">
        <v>31</v>
      </c>
      <c r="L1180" s="2" t="s">
        <v>31</v>
      </c>
      <c r="M1180" s="2" t="s">
        <v>31</v>
      </c>
      <c r="N1180" s="2" t="s">
        <v>31</v>
      </c>
      <c r="O1180" s="2" t="s">
        <v>31</v>
      </c>
      <c r="P1180" s="1"/>
      <c r="Q1180" s="2" t="s">
        <v>31</v>
      </c>
      <c r="R1180" s="2" t="s">
        <v>31</v>
      </c>
      <c r="S1180" s="2" t="s">
        <v>31</v>
      </c>
    </row>
    <row r="1181" spans="1:21" ht="21">
      <c r="A1181" s="10"/>
      <c r="B1181" s="11"/>
      <c r="C1181" s="11" t="s">
        <v>151</v>
      </c>
      <c r="D1181" s="26"/>
      <c r="E1181" s="10"/>
      <c r="F1181" s="10" t="s">
        <v>309</v>
      </c>
      <c r="G1181" s="10"/>
      <c r="H1181" s="11"/>
      <c r="I1181" s="10"/>
      <c r="J1181" s="11"/>
      <c r="K1181" s="10"/>
      <c r="L1181" s="10"/>
      <c r="M1181" s="10"/>
      <c r="N1181" s="10"/>
      <c r="O1181" s="11"/>
      <c r="P1181" s="1"/>
      <c r="Q1181" s="11"/>
      <c r="R1181" s="10"/>
      <c r="S1181" s="11"/>
    </row>
    <row r="1182" spans="1:21" s="10" customFormat="1" ht="21">
      <c r="B1182" s="11"/>
      <c r="C1182" s="11" t="s">
        <v>292</v>
      </c>
      <c r="D1182" s="26"/>
      <c r="F1182" s="10" t="s">
        <v>310</v>
      </c>
      <c r="H1182" s="11"/>
      <c r="J1182" s="11"/>
      <c r="O1182" s="11"/>
      <c r="P1182" s="1"/>
      <c r="Q1182" s="11"/>
      <c r="S1182" s="11"/>
      <c r="T1182" s="62"/>
      <c r="U1182" s="62"/>
    </row>
    <row r="1183" spans="1:21" s="10" customFormat="1" ht="21">
      <c r="A1183" s="6"/>
      <c r="B1183" s="12"/>
      <c r="C1183" s="12" t="s">
        <v>293</v>
      </c>
      <c r="D1183" s="12"/>
      <c r="E1183" s="12"/>
      <c r="F1183" s="6" t="s">
        <v>205</v>
      </c>
      <c r="G1183" s="12"/>
      <c r="H1183" s="12"/>
      <c r="I1183" s="12"/>
      <c r="J1183" s="12"/>
      <c r="K1183" s="12"/>
      <c r="L1183" s="12"/>
      <c r="M1183" s="12"/>
      <c r="N1183" s="12"/>
      <c r="O1183" s="12"/>
      <c r="P1183" s="1"/>
      <c r="Q1183" s="12"/>
      <c r="R1183" s="12"/>
      <c r="S1183" s="12"/>
      <c r="T1183" s="62"/>
      <c r="U1183" s="62"/>
    </row>
    <row r="1185" spans="1:19" ht="21">
      <c r="A1185" s="1"/>
      <c r="B1185" s="1"/>
      <c r="C1185" s="1"/>
      <c r="D1185" s="1"/>
      <c r="E1185" s="18">
        <v>57</v>
      </c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</row>
    <row r="1186" spans="1:19" ht="21">
      <c r="A1186" s="65" t="s">
        <v>8</v>
      </c>
      <c r="B1186" s="65"/>
      <c r="C1186" s="65"/>
      <c r="D1186" s="65"/>
      <c r="E1186" s="65"/>
      <c r="F1186" s="65"/>
      <c r="G1186" s="65"/>
      <c r="H1186" s="65"/>
      <c r="I1186" s="65"/>
      <c r="J1186" s="65"/>
      <c r="K1186" s="65"/>
      <c r="L1186" s="65"/>
      <c r="M1186" s="65"/>
      <c r="N1186" s="65"/>
      <c r="O1186" s="65"/>
      <c r="P1186" s="65"/>
      <c r="Q1186" s="65"/>
      <c r="R1186" s="65"/>
      <c r="S1186" s="65"/>
    </row>
    <row r="1187" spans="1:19" ht="21">
      <c r="A1187" s="65" t="s">
        <v>392</v>
      </c>
      <c r="B1187" s="65"/>
      <c r="C1187" s="65"/>
      <c r="D1187" s="65"/>
      <c r="E1187" s="65"/>
      <c r="F1187" s="65"/>
      <c r="G1187" s="65"/>
      <c r="H1187" s="65"/>
      <c r="I1187" s="65"/>
      <c r="J1187" s="65"/>
      <c r="K1187" s="65"/>
      <c r="L1187" s="65"/>
      <c r="M1187" s="65"/>
      <c r="N1187" s="65"/>
      <c r="O1187" s="65"/>
      <c r="P1187" s="65"/>
      <c r="Q1187" s="65"/>
      <c r="R1187" s="65"/>
      <c r="S1187" s="65"/>
    </row>
    <row r="1188" spans="1:19" ht="21">
      <c r="A1188" s="66" t="s">
        <v>1</v>
      </c>
      <c r="B1188" s="66"/>
      <c r="C1188" s="66"/>
      <c r="D1188" s="66"/>
      <c r="E1188" s="66"/>
      <c r="F1188" s="66"/>
      <c r="G1188" s="66"/>
      <c r="H1188" s="66"/>
      <c r="I1188" s="66"/>
      <c r="J1188" s="66"/>
      <c r="K1188" s="66"/>
      <c r="L1188" s="66"/>
      <c r="M1188" s="66"/>
      <c r="N1188" s="66"/>
      <c r="O1188" s="66"/>
      <c r="P1188" s="66"/>
      <c r="Q1188" s="66"/>
      <c r="R1188" s="66"/>
      <c r="S1188" s="66"/>
    </row>
    <row r="1189" spans="1:19" ht="21">
      <c r="A1189" s="2" t="s">
        <v>9</v>
      </c>
      <c r="B1189" s="2" t="s">
        <v>10</v>
      </c>
      <c r="C1189" s="2" t="s">
        <v>11</v>
      </c>
      <c r="D1189" s="2" t="s">
        <v>7</v>
      </c>
      <c r="E1189" s="2" t="s">
        <v>12</v>
      </c>
      <c r="F1189" s="2" t="s">
        <v>29</v>
      </c>
      <c r="G1189" s="70" t="s">
        <v>393</v>
      </c>
      <c r="H1189" s="71"/>
      <c r="I1189" s="72"/>
      <c r="J1189" s="70" t="s">
        <v>394</v>
      </c>
      <c r="K1189" s="71"/>
      <c r="L1189" s="71"/>
      <c r="M1189" s="71"/>
      <c r="N1189" s="71"/>
      <c r="O1189" s="71"/>
      <c r="P1189" s="71"/>
      <c r="Q1189" s="71"/>
      <c r="R1189" s="71"/>
      <c r="S1189" s="72"/>
    </row>
    <row r="1190" spans="1:19" ht="21">
      <c r="A1190" s="6"/>
      <c r="B1190" s="6"/>
      <c r="C1190" s="6"/>
      <c r="D1190" s="6"/>
      <c r="E1190" s="6" t="s">
        <v>13</v>
      </c>
      <c r="F1190" s="6" t="s">
        <v>13</v>
      </c>
      <c r="G1190" s="13" t="s">
        <v>14</v>
      </c>
      <c r="H1190" s="13" t="s">
        <v>15</v>
      </c>
      <c r="I1190" s="13" t="s">
        <v>16</v>
      </c>
      <c r="J1190" s="13" t="s">
        <v>17</v>
      </c>
      <c r="K1190" s="13" t="s">
        <v>18</v>
      </c>
      <c r="L1190" s="13" t="s">
        <v>19</v>
      </c>
      <c r="M1190" s="13" t="s">
        <v>20</v>
      </c>
      <c r="N1190" s="13" t="s">
        <v>21</v>
      </c>
      <c r="O1190" s="13" t="s">
        <v>22</v>
      </c>
      <c r="P1190" s="57"/>
      <c r="Q1190" s="14" t="s">
        <v>23</v>
      </c>
      <c r="R1190" s="14" t="s">
        <v>24</v>
      </c>
      <c r="S1190" s="15" t="s">
        <v>25</v>
      </c>
    </row>
    <row r="1191" spans="1:19" ht="21">
      <c r="A1191" s="2">
        <v>13</v>
      </c>
      <c r="B1191" s="16" t="s">
        <v>312</v>
      </c>
      <c r="C1191" s="16" t="s">
        <v>313</v>
      </c>
      <c r="D1191" s="17">
        <v>25000</v>
      </c>
      <c r="E1191" s="2" t="s">
        <v>34</v>
      </c>
      <c r="F1191" s="2" t="s">
        <v>309</v>
      </c>
      <c r="G1191" s="2" t="s">
        <v>31</v>
      </c>
      <c r="H1191" s="2" t="s">
        <v>31</v>
      </c>
      <c r="I1191" s="2" t="s">
        <v>31</v>
      </c>
      <c r="J1191" s="2" t="s">
        <v>31</v>
      </c>
      <c r="K1191" s="2" t="s">
        <v>31</v>
      </c>
      <c r="L1191" s="2" t="s">
        <v>31</v>
      </c>
      <c r="M1191" s="2" t="s">
        <v>31</v>
      </c>
      <c r="N1191" s="2" t="s">
        <v>31</v>
      </c>
      <c r="O1191" s="2" t="s">
        <v>31</v>
      </c>
      <c r="P1191" s="1"/>
      <c r="Q1191" s="2" t="s">
        <v>31</v>
      </c>
      <c r="R1191" s="2" t="s">
        <v>31</v>
      </c>
      <c r="S1191" s="2" t="s">
        <v>31</v>
      </c>
    </row>
    <row r="1192" spans="1:19" ht="21">
      <c r="A1192" s="10"/>
      <c r="B1192" s="11"/>
      <c r="C1192" s="11" t="s">
        <v>314</v>
      </c>
      <c r="D1192" s="26"/>
      <c r="E1192" s="10"/>
      <c r="F1192" s="10"/>
      <c r="G1192" s="10"/>
      <c r="H1192" s="11"/>
      <c r="I1192" s="10"/>
      <c r="J1192" s="11"/>
      <c r="K1192" s="10"/>
      <c r="L1192" s="10"/>
      <c r="M1192" s="10"/>
      <c r="N1192" s="10"/>
      <c r="O1192" s="11"/>
      <c r="P1192" s="1"/>
      <c r="Q1192" s="11"/>
      <c r="R1192" s="10"/>
      <c r="S1192" s="11"/>
    </row>
    <row r="1193" spans="1:19" ht="21">
      <c r="A1193" s="10"/>
      <c r="B1193" s="11"/>
      <c r="C1193" s="11" t="s">
        <v>315</v>
      </c>
      <c r="D1193" s="26"/>
      <c r="E1193" s="10"/>
      <c r="F1193" s="10"/>
      <c r="G1193" s="10"/>
      <c r="H1193" s="11"/>
      <c r="I1193" s="10"/>
      <c r="J1193" s="11"/>
      <c r="K1193" s="10"/>
      <c r="L1193" s="10"/>
      <c r="M1193" s="10"/>
      <c r="N1193" s="10"/>
      <c r="O1193" s="11"/>
      <c r="P1193" s="1"/>
      <c r="Q1193" s="11"/>
      <c r="R1193" s="10"/>
      <c r="S1193" s="11"/>
    </row>
    <row r="1194" spans="1:19" ht="21">
      <c r="A1194" s="6"/>
      <c r="B1194" s="12"/>
      <c r="C1194" s="12"/>
      <c r="D1194" s="12"/>
      <c r="E1194" s="12"/>
      <c r="F1194" s="6"/>
      <c r="G1194" s="12"/>
      <c r="H1194" s="12"/>
      <c r="I1194" s="12"/>
      <c r="J1194" s="12"/>
      <c r="K1194" s="12"/>
      <c r="L1194" s="12"/>
      <c r="M1194" s="12"/>
      <c r="N1194" s="12"/>
      <c r="O1194" s="12"/>
      <c r="P1194" s="1"/>
      <c r="Q1194" s="12"/>
      <c r="R1194" s="12"/>
      <c r="S1194" s="12"/>
    </row>
    <row r="1195" spans="1:19" ht="21">
      <c r="A1195" s="2">
        <v>14</v>
      </c>
      <c r="B1195" s="16" t="s">
        <v>152</v>
      </c>
      <c r="C1195" s="16" t="s">
        <v>153</v>
      </c>
      <c r="D1195" s="17">
        <f>25000+15000+30000+12000</f>
        <v>82000</v>
      </c>
      <c r="E1195" s="2" t="s">
        <v>34</v>
      </c>
      <c r="F1195" s="2" t="s">
        <v>33</v>
      </c>
      <c r="G1195" s="2" t="s">
        <v>31</v>
      </c>
      <c r="H1195" s="2" t="s">
        <v>31</v>
      </c>
      <c r="I1195" s="2" t="s">
        <v>31</v>
      </c>
      <c r="J1195" s="2" t="s">
        <v>31</v>
      </c>
      <c r="K1195" s="2" t="s">
        <v>31</v>
      </c>
      <c r="L1195" s="2" t="s">
        <v>31</v>
      </c>
      <c r="M1195" s="2" t="s">
        <v>31</v>
      </c>
      <c r="N1195" s="2" t="s">
        <v>31</v>
      </c>
      <c r="O1195" s="2" t="s">
        <v>31</v>
      </c>
      <c r="P1195" s="1"/>
      <c r="Q1195" s="2" t="s">
        <v>31</v>
      </c>
      <c r="R1195" s="2" t="s">
        <v>31</v>
      </c>
      <c r="S1195" s="2" t="s">
        <v>31</v>
      </c>
    </row>
    <row r="1196" spans="1:19" ht="21">
      <c r="A1196" s="10"/>
      <c r="B1196" s="11"/>
      <c r="C1196" s="11" t="s">
        <v>154</v>
      </c>
      <c r="D1196" s="26"/>
      <c r="E1196" s="10"/>
      <c r="F1196" s="10" t="s">
        <v>309</v>
      </c>
      <c r="G1196" s="10"/>
      <c r="H1196" s="11"/>
      <c r="I1196" s="10"/>
      <c r="J1196" s="11"/>
      <c r="K1196" s="10"/>
      <c r="L1196" s="10"/>
      <c r="M1196" s="10"/>
      <c r="N1196" s="10"/>
      <c r="O1196" s="11"/>
      <c r="P1196" s="1"/>
      <c r="Q1196" s="11"/>
      <c r="R1196" s="10"/>
      <c r="S1196" s="11"/>
    </row>
    <row r="1197" spans="1:19" ht="21">
      <c r="A1197" s="10"/>
      <c r="B1197" s="11"/>
      <c r="C1197" s="11" t="s">
        <v>132</v>
      </c>
      <c r="D1197" s="26"/>
      <c r="E1197" s="10"/>
      <c r="F1197" s="10" t="s">
        <v>205</v>
      </c>
      <c r="G1197" s="10"/>
      <c r="H1197" s="11"/>
      <c r="I1197" s="10"/>
      <c r="J1197" s="11"/>
      <c r="K1197" s="10"/>
      <c r="L1197" s="10"/>
      <c r="M1197" s="10"/>
      <c r="N1197" s="10"/>
      <c r="O1197" s="11"/>
      <c r="P1197" s="1"/>
      <c r="Q1197" s="11"/>
      <c r="R1197" s="10"/>
      <c r="S1197" s="11"/>
    </row>
    <row r="1198" spans="1:19" ht="21">
      <c r="A1198" s="6"/>
      <c r="B1198" s="12"/>
      <c r="C1198" s="12"/>
      <c r="D1198" s="12"/>
      <c r="E1198" s="12"/>
      <c r="F1198" s="6"/>
      <c r="G1198" s="12"/>
      <c r="H1198" s="12"/>
      <c r="I1198" s="12"/>
      <c r="J1198" s="12"/>
      <c r="K1198" s="12"/>
      <c r="L1198" s="12"/>
      <c r="M1198" s="12"/>
      <c r="N1198" s="12"/>
      <c r="O1198" s="12"/>
      <c r="P1198" s="1"/>
      <c r="Q1198" s="12"/>
      <c r="R1198" s="12"/>
      <c r="S1198" s="12"/>
    </row>
    <row r="1210" spans="1:19" ht="15.75" customHeight="1">
      <c r="A1210" s="1"/>
      <c r="B1210" s="1"/>
      <c r="C1210" s="1"/>
      <c r="D1210" s="1"/>
      <c r="E1210" s="18">
        <v>58</v>
      </c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</row>
    <row r="1211" spans="1:19" ht="21">
      <c r="A1211" s="65" t="s">
        <v>8</v>
      </c>
      <c r="B1211" s="65"/>
      <c r="C1211" s="65"/>
      <c r="D1211" s="65"/>
      <c r="E1211" s="65"/>
      <c r="F1211" s="65"/>
      <c r="G1211" s="65"/>
      <c r="H1211" s="65"/>
      <c r="I1211" s="65"/>
      <c r="J1211" s="65"/>
      <c r="K1211" s="65"/>
      <c r="L1211" s="65"/>
      <c r="M1211" s="65"/>
      <c r="N1211" s="65"/>
      <c r="O1211" s="65"/>
      <c r="P1211" s="65"/>
      <c r="Q1211" s="65"/>
      <c r="R1211" s="65"/>
      <c r="S1211" s="65"/>
    </row>
    <row r="1212" spans="1:19" ht="21">
      <c r="A1212" s="65" t="s">
        <v>392</v>
      </c>
      <c r="B1212" s="65"/>
      <c r="C1212" s="65"/>
      <c r="D1212" s="65"/>
      <c r="E1212" s="65"/>
      <c r="F1212" s="65"/>
      <c r="G1212" s="65"/>
      <c r="H1212" s="65"/>
      <c r="I1212" s="65"/>
      <c r="J1212" s="65"/>
      <c r="K1212" s="65"/>
      <c r="L1212" s="65"/>
      <c r="M1212" s="65"/>
      <c r="N1212" s="65"/>
      <c r="O1212" s="65"/>
      <c r="P1212" s="65"/>
      <c r="Q1212" s="65"/>
      <c r="R1212" s="65"/>
      <c r="S1212" s="65"/>
    </row>
    <row r="1213" spans="1:19" ht="21">
      <c r="A1213" s="66" t="s">
        <v>1</v>
      </c>
      <c r="B1213" s="66"/>
      <c r="C1213" s="66"/>
      <c r="D1213" s="66"/>
      <c r="E1213" s="66"/>
      <c r="F1213" s="66"/>
      <c r="G1213" s="66"/>
      <c r="H1213" s="66"/>
      <c r="I1213" s="66"/>
      <c r="J1213" s="66"/>
      <c r="K1213" s="66"/>
      <c r="L1213" s="66"/>
      <c r="M1213" s="66"/>
      <c r="N1213" s="66"/>
      <c r="O1213" s="66"/>
      <c r="P1213" s="66"/>
      <c r="Q1213" s="66"/>
      <c r="R1213" s="66"/>
      <c r="S1213" s="66"/>
    </row>
    <row r="1214" spans="1:19" ht="21">
      <c r="A1214" s="2" t="s">
        <v>9</v>
      </c>
      <c r="B1214" s="2" t="s">
        <v>10</v>
      </c>
      <c r="C1214" s="2" t="s">
        <v>11</v>
      </c>
      <c r="D1214" s="2" t="s">
        <v>7</v>
      </c>
      <c r="E1214" s="2" t="s">
        <v>12</v>
      </c>
      <c r="F1214" s="2" t="s">
        <v>29</v>
      </c>
      <c r="G1214" s="70" t="s">
        <v>393</v>
      </c>
      <c r="H1214" s="135"/>
      <c r="I1214" s="136"/>
      <c r="J1214" s="70" t="s">
        <v>394</v>
      </c>
      <c r="K1214" s="135"/>
      <c r="L1214" s="135"/>
      <c r="M1214" s="135"/>
      <c r="N1214" s="135"/>
      <c r="O1214" s="135"/>
      <c r="P1214" s="135"/>
      <c r="Q1214" s="135"/>
      <c r="R1214" s="135"/>
      <c r="S1214" s="136"/>
    </row>
    <row r="1215" spans="1:19" ht="21">
      <c r="A1215" s="6"/>
      <c r="B1215" s="6"/>
      <c r="C1215" s="6"/>
      <c r="D1215" s="6"/>
      <c r="E1215" s="6" t="s">
        <v>13</v>
      </c>
      <c r="F1215" s="6" t="s">
        <v>13</v>
      </c>
      <c r="G1215" s="13" t="s">
        <v>14</v>
      </c>
      <c r="H1215" s="13" t="s">
        <v>15</v>
      </c>
      <c r="I1215" s="13" t="s">
        <v>16</v>
      </c>
      <c r="J1215" s="13" t="s">
        <v>17</v>
      </c>
      <c r="K1215" s="13" t="s">
        <v>18</v>
      </c>
      <c r="L1215" s="13" t="s">
        <v>19</v>
      </c>
      <c r="M1215" s="13" t="s">
        <v>20</v>
      </c>
      <c r="N1215" s="13" t="s">
        <v>21</v>
      </c>
      <c r="O1215" s="13" t="s">
        <v>22</v>
      </c>
      <c r="P1215" s="57"/>
      <c r="Q1215" s="14" t="s">
        <v>23</v>
      </c>
      <c r="R1215" s="14" t="s">
        <v>24</v>
      </c>
      <c r="S1215" s="15" t="s">
        <v>25</v>
      </c>
    </row>
    <row r="1216" spans="1:19" ht="21">
      <c r="A1216" s="2">
        <v>15</v>
      </c>
      <c r="B1216" s="16" t="s">
        <v>316</v>
      </c>
      <c r="C1216" s="16" t="s">
        <v>317</v>
      </c>
      <c r="D1216" s="17">
        <v>30000</v>
      </c>
      <c r="E1216" s="2" t="s">
        <v>34</v>
      </c>
      <c r="F1216" s="2" t="s">
        <v>33</v>
      </c>
      <c r="G1216" s="2" t="s">
        <v>31</v>
      </c>
      <c r="H1216" s="2" t="s">
        <v>31</v>
      </c>
      <c r="I1216" s="2" t="s">
        <v>31</v>
      </c>
      <c r="J1216" s="2" t="s">
        <v>31</v>
      </c>
      <c r="K1216" s="2" t="s">
        <v>31</v>
      </c>
      <c r="L1216" s="2" t="s">
        <v>31</v>
      </c>
      <c r="M1216" s="2" t="s">
        <v>31</v>
      </c>
      <c r="N1216" s="2" t="s">
        <v>31</v>
      </c>
      <c r="O1216" s="2" t="s">
        <v>31</v>
      </c>
      <c r="P1216" s="1"/>
      <c r="Q1216" s="2" t="s">
        <v>31</v>
      </c>
      <c r="R1216" s="2" t="s">
        <v>31</v>
      </c>
      <c r="S1216" s="2" t="s">
        <v>31</v>
      </c>
    </row>
    <row r="1217" spans="1:19" ht="21">
      <c r="A1217" s="10"/>
      <c r="B1217" s="11" t="s">
        <v>59</v>
      </c>
      <c r="C1217" s="11" t="s">
        <v>318</v>
      </c>
      <c r="D1217" s="26"/>
      <c r="E1217" s="10"/>
      <c r="F1217" s="10"/>
      <c r="G1217" s="10"/>
      <c r="H1217" s="11"/>
      <c r="I1217" s="10"/>
      <c r="J1217" s="11"/>
      <c r="K1217" s="10"/>
      <c r="L1217" s="10"/>
      <c r="M1217" s="10"/>
      <c r="N1217" s="10"/>
      <c r="O1217" s="11"/>
      <c r="P1217" s="1"/>
      <c r="Q1217" s="11"/>
      <c r="R1217" s="10"/>
      <c r="S1217" s="11"/>
    </row>
    <row r="1218" spans="1:19" ht="21">
      <c r="A1218" s="10"/>
      <c r="B1218" s="11"/>
      <c r="C1218" s="11" t="s">
        <v>319</v>
      </c>
      <c r="D1218" s="26"/>
      <c r="E1218" s="10"/>
      <c r="F1218" s="10"/>
      <c r="G1218" s="10"/>
      <c r="H1218" s="11"/>
      <c r="I1218" s="10"/>
      <c r="J1218" s="11"/>
      <c r="K1218" s="10"/>
      <c r="L1218" s="10"/>
      <c r="M1218" s="10"/>
      <c r="N1218" s="10"/>
      <c r="O1218" s="11"/>
      <c r="P1218" s="1"/>
      <c r="Q1218" s="11"/>
      <c r="R1218" s="10"/>
      <c r="S1218" s="11"/>
    </row>
    <row r="1219" spans="1:19" ht="21">
      <c r="A1219" s="6"/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2"/>
      <c r="P1219" s="1"/>
      <c r="Q1219" s="12"/>
      <c r="R1219" s="12"/>
      <c r="S1219" s="12"/>
    </row>
    <row r="1220" spans="1:19" ht="21">
      <c r="A1220" s="2">
        <v>16</v>
      </c>
      <c r="B1220" s="16" t="s">
        <v>213</v>
      </c>
      <c r="C1220" s="16" t="s">
        <v>105</v>
      </c>
      <c r="D1220" s="17">
        <v>7500</v>
      </c>
      <c r="E1220" s="2" t="s">
        <v>34</v>
      </c>
      <c r="F1220" s="2" t="s">
        <v>33</v>
      </c>
      <c r="G1220" s="2" t="s">
        <v>31</v>
      </c>
      <c r="H1220" s="2" t="s">
        <v>31</v>
      </c>
      <c r="I1220" s="2" t="s">
        <v>31</v>
      </c>
      <c r="J1220" s="2" t="s">
        <v>31</v>
      </c>
      <c r="K1220" s="2" t="s">
        <v>31</v>
      </c>
      <c r="L1220" s="2" t="s">
        <v>31</v>
      </c>
      <c r="M1220" s="2" t="s">
        <v>31</v>
      </c>
      <c r="N1220" s="2" t="s">
        <v>31</v>
      </c>
      <c r="O1220" s="2" t="s">
        <v>31</v>
      </c>
      <c r="P1220" s="1"/>
      <c r="Q1220" s="2" t="s">
        <v>31</v>
      </c>
      <c r="R1220" s="2" t="s">
        <v>31</v>
      </c>
      <c r="S1220" s="2" t="s">
        <v>31</v>
      </c>
    </row>
    <row r="1221" spans="1:19" ht="21">
      <c r="A1221" s="10"/>
      <c r="B1221" s="11" t="s">
        <v>34</v>
      </c>
      <c r="C1221" s="11" t="s">
        <v>214</v>
      </c>
      <c r="D1221" s="26"/>
      <c r="E1221" s="10"/>
      <c r="F1221" s="10"/>
      <c r="G1221" s="10"/>
      <c r="H1221" s="11"/>
      <c r="I1221" s="10"/>
      <c r="J1221" s="11"/>
      <c r="K1221" s="10"/>
      <c r="L1221" s="10"/>
      <c r="M1221" s="10"/>
      <c r="N1221" s="10"/>
      <c r="O1221" s="11"/>
      <c r="P1221" s="1"/>
      <c r="Q1221" s="11"/>
      <c r="R1221" s="10"/>
      <c r="S1221" s="11"/>
    </row>
    <row r="1222" spans="1:19" ht="21">
      <c r="A1222" s="10"/>
      <c r="B1222" s="11"/>
      <c r="C1222" s="11" t="s">
        <v>215</v>
      </c>
      <c r="D1222" s="26"/>
      <c r="E1222" s="10"/>
      <c r="F1222" s="10"/>
      <c r="G1222" s="10"/>
      <c r="H1222" s="11"/>
      <c r="I1222" s="10"/>
      <c r="J1222" s="11"/>
      <c r="K1222" s="10"/>
      <c r="L1222" s="10"/>
      <c r="M1222" s="10"/>
      <c r="N1222" s="10"/>
      <c r="O1222" s="11"/>
      <c r="P1222" s="1"/>
      <c r="Q1222" s="11"/>
      <c r="R1222" s="10"/>
      <c r="S1222" s="11"/>
    </row>
    <row r="1223" spans="1:19" ht="21">
      <c r="A1223" s="2">
        <v>17</v>
      </c>
      <c r="B1223" s="16" t="s">
        <v>398</v>
      </c>
      <c r="C1223" s="16" t="s">
        <v>400</v>
      </c>
      <c r="D1223" s="17">
        <f>39000+19900</f>
        <v>58900</v>
      </c>
      <c r="E1223" s="2" t="s">
        <v>34</v>
      </c>
      <c r="F1223" s="2" t="s">
        <v>33</v>
      </c>
      <c r="G1223" s="2" t="s">
        <v>31</v>
      </c>
      <c r="H1223" s="2" t="s">
        <v>31</v>
      </c>
      <c r="I1223" s="2" t="s">
        <v>31</v>
      </c>
      <c r="J1223" s="2" t="s">
        <v>31</v>
      </c>
      <c r="K1223" s="2" t="s">
        <v>31</v>
      </c>
      <c r="L1223" s="2" t="s">
        <v>31</v>
      </c>
      <c r="M1223" s="2" t="s">
        <v>31</v>
      </c>
      <c r="N1223" s="2" t="s">
        <v>31</v>
      </c>
      <c r="O1223" s="2" t="s">
        <v>31</v>
      </c>
      <c r="P1223" s="1"/>
      <c r="Q1223" s="2" t="s">
        <v>31</v>
      </c>
      <c r="R1223" s="2" t="s">
        <v>31</v>
      </c>
      <c r="S1223" s="2" t="s">
        <v>31</v>
      </c>
    </row>
    <row r="1224" spans="1:19" ht="21">
      <c r="A1224" s="10"/>
      <c r="B1224" s="11" t="s">
        <v>399</v>
      </c>
      <c r="C1224" s="11" t="s">
        <v>399</v>
      </c>
      <c r="D1224" s="26"/>
      <c r="E1224" s="10"/>
      <c r="F1224" s="10" t="s">
        <v>309</v>
      </c>
      <c r="G1224" s="10"/>
      <c r="H1224" s="11"/>
      <c r="I1224" s="10"/>
      <c r="J1224" s="11"/>
      <c r="K1224" s="10"/>
      <c r="L1224" s="10"/>
      <c r="M1224" s="10"/>
      <c r="N1224" s="10"/>
      <c r="O1224" s="11"/>
      <c r="P1224" s="1"/>
      <c r="Q1224" s="11"/>
      <c r="R1224" s="10"/>
      <c r="S1224" s="11"/>
    </row>
    <row r="1225" spans="1:19" ht="21">
      <c r="A1225" s="10"/>
      <c r="B1225" s="11"/>
      <c r="C1225" s="11"/>
      <c r="D1225" s="26"/>
      <c r="E1225" s="10"/>
      <c r="F1225" s="10" t="s">
        <v>205</v>
      </c>
      <c r="G1225" s="10"/>
      <c r="H1225" s="11"/>
      <c r="I1225" s="10"/>
      <c r="J1225" s="11"/>
      <c r="K1225" s="10"/>
      <c r="L1225" s="10"/>
      <c r="M1225" s="10"/>
      <c r="N1225" s="10"/>
      <c r="O1225" s="11"/>
      <c r="P1225" s="1"/>
      <c r="Q1225" s="11"/>
      <c r="R1225" s="10"/>
      <c r="S1225" s="11"/>
    </row>
    <row r="1226" spans="1:19" ht="21">
      <c r="A1226" s="6"/>
      <c r="B1226" s="12"/>
      <c r="C1226" s="12"/>
      <c r="D1226" s="12"/>
      <c r="E1226" s="12"/>
      <c r="F1226" s="6"/>
      <c r="G1226" s="12"/>
      <c r="H1226" s="12"/>
      <c r="I1226" s="12"/>
      <c r="J1226" s="12"/>
      <c r="K1226" s="12"/>
      <c r="L1226" s="12"/>
      <c r="M1226" s="12"/>
      <c r="N1226" s="12"/>
      <c r="O1226" s="12"/>
      <c r="P1226" s="1"/>
      <c r="Q1226" s="12"/>
      <c r="R1226" s="12"/>
      <c r="S1226" s="12"/>
    </row>
    <row r="1227" spans="1:19" ht="2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</row>
    <row r="1228" spans="1:19" ht="2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</row>
    <row r="1229" spans="1:19" ht="2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</row>
    <row r="1230" spans="1:19" ht="2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</row>
    <row r="1231" spans="1:19" ht="2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</row>
    <row r="1232" spans="1:19" ht="2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</row>
    <row r="1233" spans="1:19" ht="2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</row>
    <row r="1234" spans="1:19" ht="2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</row>
    <row r="1235" spans="1:19" ht="2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</row>
    <row r="1236" spans="1:19" ht="2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</row>
    <row r="1237" spans="1:19" ht="2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</row>
    <row r="1238" spans="1:19" ht="2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</row>
    <row r="1239" spans="1:19" ht="2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</row>
    <row r="1240" spans="1:19" ht="2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</row>
    <row r="1241" spans="1:19" ht="2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</row>
    <row r="1242" spans="1:19" ht="2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</row>
    <row r="1243" spans="1:19" ht="2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</row>
    <row r="1244" spans="1:19" ht="2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</row>
    <row r="1245" spans="1:19" ht="2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</row>
    <row r="1246" spans="1:19" ht="2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</row>
    <row r="1247" spans="1:19" ht="2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</row>
    <row r="1248" spans="1:19" ht="2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</row>
    <row r="1249" spans="1:19" ht="2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</row>
    <row r="1250" spans="1:19" ht="2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</row>
    <row r="1251" spans="1:19" ht="2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</row>
    <row r="1252" spans="1:19" ht="2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</row>
    <row r="1253" spans="1:19" ht="2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</row>
    <row r="1254" spans="1:19" ht="2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</row>
    <row r="1255" spans="1:19" ht="2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</row>
    <row r="1256" spans="1:19" ht="2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</row>
    <row r="1257" spans="1:19" ht="2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</row>
    <row r="1258" spans="1:19" ht="2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</row>
    <row r="1259" spans="1:19" ht="2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</row>
    <row r="1260" spans="1:19" ht="2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</row>
    <row r="1261" spans="1:19" ht="2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</row>
    <row r="1262" spans="1:19" ht="2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</row>
    <row r="1263" spans="1:19" ht="2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</row>
    <row r="1264" spans="1:19" ht="2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</row>
    <row r="1265" spans="1:19" ht="2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</row>
    <row r="1266" spans="1:19" ht="2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</row>
    <row r="1267" spans="1:19" ht="2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</row>
    <row r="1268" spans="1:19" ht="2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</row>
    <row r="1269" spans="1:19" ht="2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</row>
    <row r="1270" spans="1:19" ht="2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</row>
    <row r="1271" spans="1:19" ht="2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</row>
    <row r="1272" spans="1:19" ht="2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</row>
    <row r="1273" spans="1:19" ht="2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</row>
    <row r="1274" spans="1:19" ht="2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</row>
    <row r="1275" spans="1:19" ht="2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</row>
    <row r="1276" spans="1:19" ht="2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</row>
    <row r="1277" spans="1:19" ht="2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</row>
    <row r="1278" spans="1:19" ht="2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</row>
    <row r="1279" spans="1:19" ht="2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</row>
    <row r="1280" spans="1:19" ht="2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</row>
    <row r="1281" spans="1:19" ht="2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</row>
    <row r="1282" spans="1:19" ht="2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</row>
    <row r="1283" spans="1:19" ht="2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</row>
    <row r="1284" spans="1:19" ht="2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</row>
    <row r="1285" spans="1:19" ht="2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</row>
    <row r="1286" spans="1:19" ht="2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</row>
    <row r="1287" spans="1:19" ht="2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</row>
    <row r="1288" spans="1:19" ht="2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</row>
    <row r="1289" spans="1:19" ht="2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</row>
    <row r="1290" spans="1:19" ht="2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</row>
    <row r="1291" spans="1:19" ht="2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</row>
    <row r="1292" spans="1:19" ht="2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</row>
    <row r="1293" spans="1:19" ht="2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</row>
    <row r="1294" spans="1:19" ht="2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</row>
    <row r="1295" spans="1:19" ht="2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</row>
    <row r="1296" spans="1:19" ht="2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</row>
    <row r="1297" spans="1:19" ht="2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</row>
    <row r="1298" spans="1:19" ht="2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</row>
    <row r="1299" spans="1:19" ht="2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</row>
    <row r="1300" spans="1:19" ht="2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</row>
    <row r="1301" spans="1:19" ht="2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</row>
    <row r="1302" spans="1:19" ht="2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</row>
    <row r="1303" spans="1:19" ht="2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</row>
    <row r="1304" spans="1:19" ht="2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</row>
    <row r="1305" spans="1:19" ht="2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</row>
    <row r="1306" spans="1:19" ht="2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</row>
    <row r="1307" spans="1:19" ht="2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</row>
    <row r="1308" spans="1:19" ht="2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</row>
    <row r="1309" spans="1:19" ht="2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</row>
    <row r="1310" spans="1:19" ht="2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</row>
    <row r="1311" spans="1:19" ht="2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</row>
    <row r="1312" spans="1:19" ht="2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</row>
    <row r="1313" spans="1:19" ht="2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</row>
    <row r="1314" spans="1:19" ht="2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</row>
    <row r="1315" spans="1:19" ht="2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</row>
    <row r="1316" spans="1:19" ht="2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</row>
    <row r="1317" spans="1:19" ht="2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</row>
    <row r="1318" spans="1:19" ht="2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</row>
    <row r="1319" spans="1:19" ht="2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</row>
    <row r="1320" spans="1:19" ht="2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</row>
    <row r="1321" spans="1:19" ht="2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</row>
    <row r="1322" spans="1:19" ht="2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</row>
    <row r="1323" spans="1:19" ht="2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</row>
    <row r="1324" spans="1:19" ht="2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</row>
    <row r="1325" spans="1:19" ht="2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</row>
    <row r="1326" spans="1:19" ht="2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</row>
    <row r="1327" spans="1:19" ht="2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</row>
    <row r="1328" spans="1:19" ht="2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</row>
    <row r="1329" spans="1:19" ht="2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</row>
    <row r="1330" spans="1:19" ht="2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</row>
    <row r="1331" spans="1:19" ht="2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</row>
    <row r="1332" spans="1:19" ht="2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</row>
    <row r="1333" spans="1:19" ht="2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</row>
    <row r="1334" spans="1:19" ht="2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</row>
    <row r="1335" spans="1:19" ht="2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</row>
    <row r="1336" spans="1:19" ht="2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</row>
    <row r="1337" spans="1:19" ht="2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</row>
    <row r="1338" spans="1:19" ht="2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</row>
    <row r="1339" spans="1:19" ht="2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</row>
    <row r="1340" spans="1:19" ht="2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</row>
    <row r="1341" spans="1:19" ht="2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</row>
    <row r="1342" spans="1:19" ht="2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</row>
    <row r="1343" spans="1:19" ht="2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</row>
    <row r="1344" spans="1:19" ht="2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</row>
    <row r="1345" spans="1:19" ht="2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</row>
    <row r="1346" spans="1:19" ht="2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</row>
    <row r="1347" spans="1:19" ht="2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</row>
    <row r="1348" spans="1:19" ht="2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</row>
    <row r="1349" spans="1:19" ht="2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</row>
    <row r="1350" spans="1:19" ht="2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</row>
    <row r="1351" spans="1:19" ht="2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</row>
    <row r="1352" spans="1:19" ht="2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</row>
    <row r="1353" spans="1:19" ht="2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</row>
    <row r="1354" spans="1:19" ht="2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</row>
    <row r="1355" spans="1:19" ht="2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</row>
    <row r="1356" spans="1:19" ht="2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</row>
    <row r="1357" spans="1:19" ht="2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</row>
    <row r="1358" spans="1:19" ht="2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</row>
    <row r="1359" spans="1:19" ht="2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</row>
    <row r="1360" spans="1:19" ht="2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</row>
    <row r="1361" spans="1:19" ht="2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</row>
    <row r="1362" spans="1:19" ht="2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</row>
    <row r="1363" spans="1:19" ht="2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</row>
    <row r="1364" spans="1:19" ht="2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</row>
    <row r="1365" spans="1:19" ht="2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</row>
    <row r="1366" spans="1:19" ht="2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</row>
    <row r="1367" spans="1:19" ht="2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</row>
    <row r="1368" spans="1:19" ht="2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</row>
    <row r="1369" spans="1:19" ht="2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</row>
    <row r="1370" spans="1:19" ht="2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</row>
    <row r="1371" spans="1:19" ht="2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</row>
    <row r="1372" spans="1:19" ht="2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</row>
  </sheetData>
  <mergeCells count="959">
    <mergeCell ref="A459:D459"/>
    <mergeCell ref="F459:G459"/>
    <mergeCell ref="H459:K459"/>
    <mergeCell ref="L459:N459"/>
    <mergeCell ref="O459:S459"/>
    <mergeCell ref="J1024:S1024"/>
    <mergeCell ref="G1024:I1024"/>
    <mergeCell ref="A1023:S1023"/>
    <mergeCell ref="A1022:S1022"/>
    <mergeCell ref="A1021:S1021"/>
    <mergeCell ref="A457:D457"/>
    <mergeCell ref="F457:G457"/>
    <mergeCell ref="H457:K457"/>
    <mergeCell ref="L457:N457"/>
    <mergeCell ref="O457:S457"/>
    <mergeCell ref="A458:D458"/>
    <mergeCell ref="F458:G458"/>
    <mergeCell ref="H458:K458"/>
    <mergeCell ref="L458:N458"/>
    <mergeCell ref="O458:S458"/>
    <mergeCell ref="A455:D455"/>
    <mergeCell ref="F455:G455"/>
    <mergeCell ref="H455:K455"/>
    <mergeCell ref="L455:N455"/>
    <mergeCell ref="O455:S455"/>
    <mergeCell ref="A456:D456"/>
    <mergeCell ref="F456:G456"/>
    <mergeCell ref="H456:K456"/>
    <mergeCell ref="L456:N456"/>
    <mergeCell ref="O456:S456"/>
    <mergeCell ref="A450:S450"/>
    <mergeCell ref="A451:S451"/>
    <mergeCell ref="A452:S452"/>
    <mergeCell ref="A453:D453"/>
    <mergeCell ref="F453:G453"/>
    <mergeCell ref="H453:K453"/>
    <mergeCell ref="O453:S453"/>
    <mergeCell ref="A454:D454"/>
    <mergeCell ref="F454:G454"/>
    <mergeCell ref="H454:K454"/>
    <mergeCell ref="O454:S454"/>
    <mergeCell ref="A493:S493"/>
    <mergeCell ref="A494:S494"/>
    <mergeCell ref="G495:I495"/>
    <mergeCell ref="J495:S495"/>
    <mergeCell ref="A471:S471"/>
    <mergeCell ref="A472:S472"/>
    <mergeCell ref="A473:S473"/>
    <mergeCell ref="G474:I474"/>
    <mergeCell ref="J474:S474"/>
    <mergeCell ref="A543:D543"/>
    <mergeCell ref="F543:G543"/>
    <mergeCell ref="H543:K543"/>
    <mergeCell ref="L543:N543"/>
    <mergeCell ref="O543:S543"/>
    <mergeCell ref="A513:S513"/>
    <mergeCell ref="A514:S514"/>
    <mergeCell ref="A515:S515"/>
    <mergeCell ref="G516:I516"/>
    <mergeCell ref="J516:S516"/>
    <mergeCell ref="A541:D541"/>
    <mergeCell ref="F541:G541"/>
    <mergeCell ref="H541:K541"/>
    <mergeCell ref="L541:N541"/>
    <mergeCell ref="O541:S541"/>
    <mergeCell ref="A542:D542"/>
    <mergeCell ref="F542:G542"/>
    <mergeCell ref="H542:K542"/>
    <mergeCell ref="L542:N542"/>
    <mergeCell ref="O542:S542"/>
    <mergeCell ref="A539:D539"/>
    <mergeCell ref="F539:G539"/>
    <mergeCell ref="H539:K539"/>
    <mergeCell ref="L539:N539"/>
    <mergeCell ref="O539:S539"/>
    <mergeCell ref="A540:D540"/>
    <mergeCell ref="F540:G540"/>
    <mergeCell ref="H540:K540"/>
    <mergeCell ref="L540:N540"/>
    <mergeCell ref="O540:S540"/>
    <mergeCell ref="A534:S534"/>
    <mergeCell ref="A535:S535"/>
    <mergeCell ref="A536:S536"/>
    <mergeCell ref="A537:D537"/>
    <mergeCell ref="F537:G537"/>
    <mergeCell ref="H537:K537"/>
    <mergeCell ref="O537:S537"/>
    <mergeCell ref="A538:D538"/>
    <mergeCell ref="F538:G538"/>
    <mergeCell ref="H538:K538"/>
    <mergeCell ref="O538:S538"/>
    <mergeCell ref="A585:D585"/>
    <mergeCell ref="F585:G585"/>
    <mergeCell ref="H585:K585"/>
    <mergeCell ref="L585:N585"/>
    <mergeCell ref="O585:S585"/>
    <mergeCell ref="A555:S555"/>
    <mergeCell ref="A556:S556"/>
    <mergeCell ref="A557:S557"/>
    <mergeCell ref="G558:I558"/>
    <mergeCell ref="J558:S558"/>
    <mergeCell ref="A583:D583"/>
    <mergeCell ref="F583:G583"/>
    <mergeCell ref="H583:K583"/>
    <mergeCell ref="L583:N583"/>
    <mergeCell ref="O583:S583"/>
    <mergeCell ref="A584:D584"/>
    <mergeCell ref="F584:G584"/>
    <mergeCell ref="H584:K584"/>
    <mergeCell ref="L584:N584"/>
    <mergeCell ref="O584:S584"/>
    <mergeCell ref="F581:G581"/>
    <mergeCell ref="H581:K581"/>
    <mergeCell ref="L581:N581"/>
    <mergeCell ref="O581:S581"/>
    <mergeCell ref="A582:D582"/>
    <mergeCell ref="F582:G582"/>
    <mergeCell ref="H582:K582"/>
    <mergeCell ref="L582:N582"/>
    <mergeCell ref="O582:S582"/>
    <mergeCell ref="A627:D627"/>
    <mergeCell ref="F627:G627"/>
    <mergeCell ref="H627:K627"/>
    <mergeCell ref="L627:N627"/>
    <mergeCell ref="O627:S627"/>
    <mergeCell ref="A597:S597"/>
    <mergeCell ref="A598:S598"/>
    <mergeCell ref="A599:S599"/>
    <mergeCell ref="G600:I600"/>
    <mergeCell ref="J600:S600"/>
    <mergeCell ref="A625:D625"/>
    <mergeCell ref="F625:G625"/>
    <mergeCell ref="H625:K625"/>
    <mergeCell ref="L625:N625"/>
    <mergeCell ref="O625:S625"/>
    <mergeCell ref="A626:D626"/>
    <mergeCell ref="F626:G626"/>
    <mergeCell ref="H626:K626"/>
    <mergeCell ref="L626:N626"/>
    <mergeCell ref="O626:S626"/>
    <mergeCell ref="A623:D623"/>
    <mergeCell ref="F623:G623"/>
    <mergeCell ref="H623:K623"/>
    <mergeCell ref="L623:N623"/>
    <mergeCell ref="O623:S623"/>
    <mergeCell ref="A624:D624"/>
    <mergeCell ref="F624:G624"/>
    <mergeCell ref="H624:K624"/>
    <mergeCell ref="L624:N624"/>
    <mergeCell ref="O624:S624"/>
    <mergeCell ref="A620:S620"/>
    <mergeCell ref="A621:D621"/>
    <mergeCell ref="F621:G621"/>
    <mergeCell ref="H621:K621"/>
    <mergeCell ref="O621:S621"/>
    <mergeCell ref="A622:D622"/>
    <mergeCell ref="F622:G622"/>
    <mergeCell ref="H622:K622"/>
    <mergeCell ref="O622:S622"/>
    <mergeCell ref="A669:D669"/>
    <mergeCell ref="F669:G669"/>
    <mergeCell ref="H669:K669"/>
    <mergeCell ref="L669:N669"/>
    <mergeCell ref="O669:S669"/>
    <mergeCell ref="A639:S639"/>
    <mergeCell ref="A640:S640"/>
    <mergeCell ref="A641:S641"/>
    <mergeCell ref="G642:I642"/>
    <mergeCell ref="J642:S642"/>
    <mergeCell ref="A667:D667"/>
    <mergeCell ref="F667:G667"/>
    <mergeCell ref="H667:K667"/>
    <mergeCell ref="L667:N667"/>
    <mergeCell ref="O667:S667"/>
    <mergeCell ref="A668:D668"/>
    <mergeCell ref="F668:G668"/>
    <mergeCell ref="H668:K668"/>
    <mergeCell ref="L668:N668"/>
    <mergeCell ref="O668:S668"/>
    <mergeCell ref="F665:G665"/>
    <mergeCell ref="H665:K665"/>
    <mergeCell ref="L665:N665"/>
    <mergeCell ref="O665:S665"/>
    <mergeCell ref="A666:D666"/>
    <mergeCell ref="F666:G666"/>
    <mergeCell ref="H666:K666"/>
    <mergeCell ref="L666:N666"/>
    <mergeCell ref="O666:S666"/>
    <mergeCell ref="A711:D711"/>
    <mergeCell ref="F711:G711"/>
    <mergeCell ref="H711:K711"/>
    <mergeCell ref="L711:N711"/>
    <mergeCell ref="O711:S711"/>
    <mergeCell ref="A681:S681"/>
    <mergeCell ref="A682:S682"/>
    <mergeCell ref="A683:S683"/>
    <mergeCell ref="G684:I684"/>
    <mergeCell ref="J684:S684"/>
    <mergeCell ref="A709:D709"/>
    <mergeCell ref="F709:G709"/>
    <mergeCell ref="H709:K709"/>
    <mergeCell ref="L709:N709"/>
    <mergeCell ref="O709:S709"/>
    <mergeCell ref="A710:D710"/>
    <mergeCell ref="F710:G710"/>
    <mergeCell ref="H710:K710"/>
    <mergeCell ref="L710:N710"/>
    <mergeCell ref="O710:S710"/>
    <mergeCell ref="A707:D707"/>
    <mergeCell ref="F707:G707"/>
    <mergeCell ref="H707:K707"/>
    <mergeCell ref="L707:N707"/>
    <mergeCell ref="O707:S707"/>
    <mergeCell ref="A708:D708"/>
    <mergeCell ref="F708:G708"/>
    <mergeCell ref="H708:K708"/>
    <mergeCell ref="L708:N708"/>
    <mergeCell ref="O708:S708"/>
    <mergeCell ref="A702:S702"/>
    <mergeCell ref="A703:S703"/>
    <mergeCell ref="A704:S704"/>
    <mergeCell ref="A705:D705"/>
    <mergeCell ref="F705:G705"/>
    <mergeCell ref="H705:K705"/>
    <mergeCell ref="O705:S705"/>
    <mergeCell ref="A706:D706"/>
    <mergeCell ref="F706:G706"/>
    <mergeCell ref="H706:K706"/>
    <mergeCell ref="O706:S706"/>
    <mergeCell ref="A753:D753"/>
    <mergeCell ref="F753:G753"/>
    <mergeCell ref="H753:K753"/>
    <mergeCell ref="L753:N753"/>
    <mergeCell ref="O753:S753"/>
    <mergeCell ref="A723:S723"/>
    <mergeCell ref="A724:S724"/>
    <mergeCell ref="A725:S725"/>
    <mergeCell ref="G726:I726"/>
    <mergeCell ref="J726:S726"/>
    <mergeCell ref="A751:D751"/>
    <mergeCell ref="F751:G751"/>
    <mergeCell ref="H751:K751"/>
    <mergeCell ref="L751:N751"/>
    <mergeCell ref="O751:S751"/>
    <mergeCell ref="A752:D752"/>
    <mergeCell ref="F752:G752"/>
    <mergeCell ref="H752:K752"/>
    <mergeCell ref="L752:N752"/>
    <mergeCell ref="O752:S752"/>
    <mergeCell ref="F748:G748"/>
    <mergeCell ref="H748:K748"/>
    <mergeCell ref="O748:S748"/>
    <mergeCell ref="A749:D749"/>
    <mergeCell ref="F749:G749"/>
    <mergeCell ref="H749:K749"/>
    <mergeCell ref="L749:N749"/>
    <mergeCell ref="O749:S749"/>
    <mergeCell ref="A750:D750"/>
    <mergeCell ref="F750:G750"/>
    <mergeCell ref="H750:K750"/>
    <mergeCell ref="L750:N750"/>
    <mergeCell ref="O750:S750"/>
    <mergeCell ref="A795:D795"/>
    <mergeCell ref="F795:G795"/>
    <mergeCell ref="H795:K795"/>
    <mergeCell ref="L795:N795"/>
    <mergeCell ref="O795:S795"/>
    <mergeCell ref="A765:S765"/>
    <mergeCell ref="A766:S766"/>
    <mergeCell ref="A767:S767"/>
    <mergeCell ref="G768:I768"/>
    <mergeCell ref="J768:S768"/>
    <mergeCell ref="A793:D793"/>
    <mergeCell ref="F793:G793"/>
    <mergeCell ref="H793:K793"/>
    <mergeCell ref="L793:N793"/>
    <mergeCell ref="O793:S793"/>
    <mergeCell ref="A794:D794"/>
    <mergeCell ref="F794:G794"/>
    <mergeCell ref="H794:K794"/>
    <mergeCell ref="L794:N794"/>
    <mergeCell ref="O794:S794"/>
    <mergeCell ref="H790:K790"/>
    <mergeCell ref="O790:S790"/>
    <mergeCell ref="A791:D791"/>
    <mergeCell ref="F791:G791"/>
    <mergeCell ref="H791:K791"/>
    <mergeCell ref="L791:N791"/>
    <mergeCell ref="O791:S791"/>
    <mergeCell ref="A792:D792"/>
    <mergeCell ref="F792:G792"/>
    <mergeCell ref="H792:K792"/>
    <mergeCell ref="L792:N792"/>
    <mergeCell ref="O792:S792"/>
    <mergeCell ref="A860:D860"/>
    <mergeCell ref="F860:G860"/>
    <mergeCell ref="H860:K860"/>
    <mergeCell ref="L860:N860"/>
    <mergeCell ref="O860:S860"/>
    <mergeCell ref="A829:S829"/>
    <mergeCell ref="A830:S830"/>
    <mergeCell ref="A831:S831"/>
    <mergeCell ref="G832:I832"/>
    <mergeCell ref="J832:S832"/>
    <mergeCell ref="H857:K857"/>
    <mergeCell ref="L857:N857"/>
    <mergeCell ref="O857:S857"/>
    <mergeCell ref="A858:D858"/>
    <mergeCell ref="F858:G858"/>
    <mergeCell ref="H858:K858"/>
    <mergeCell ref="L858:N858"/>
    <mergeCell ref="O858:S858"/>
    <mergeCell ref="A859:D859"/>
    <mergeCell ref="F859:G859"/>
    <mergeCell ref="H859:K859"/>
    <mergeCell ref="L859:N859"/>
    <mergeCell ref="O859:S859"/>
    <mergeCell ref="A851:S851"/>
    <mergeCell ref="A852:S852"/>
    <mergeCell ref="A853:S853"/>
    <mergeCell ref="A854:D854"/>
    <mergeCell ref="F854:G854"/>
    <mergeCell ref="H854:K854"/>
    <mergeCell ref="O854:S854"/>
    <mergeCell ref="A855:D855"/>
    <mergeCell ref="F855:G855"/>
    <mergeCell ref="H855:K855"/>
    <mergeCell ref="O855:S855"/>
    <mergeCell ref="A856:D856"/>
    <mergeCell ref="F856:G856"/>
    <mergeCell ref="H856:K856"/>
    <mergeCell ref="L856:N856"/>
    <mergeCell ref="O856:S856"/>
    <mergeCell ref="A857:D857"/>
    <mergeCell ref="F857:G857"/>
    <mergeCell ref="A873:S873"/>
    <mergeCell ref="A874:S874"/>
    <mergeCell ref="A875:S875"/>
    <mergeCell ref="G876:I876"/>
    <mergeCell ref="J876:S876"/>
    <mergeCell ref="A904:D904"/>
    <mergeCell ref="F904:G904"/>
    <mergeCell ref="H904:K904"/>
    <mergeCell ref="L904:N904"/>
    <mergeCell ref="O904:S904"/>
    <mergeCell ref="A905:D905"/>
    <mergeCell ref="F905:G905"/>
    <mergeCell ref="H905:K905"/>
    <mergeCell ref="L905:N905"/>
    <mergeCell ref="O905:S905"/>
    <mergeCell ref="H901:K901"/>
    <mergeCell ref="L901:N901"/>
    <mergeCell ref="O901:S901"/>
    <mergeCell ref="A902:D902"/>
    <mergeCell ref="F902:G902"/>
    <mergeCell ref="H902:K902"/>
    <mergeCell ref="L902:N902"/>
    <mergeCell ref="O902:S902"/>
    <mergeCell ref="A903:D903"/>
    <mergeCell ref="F903:G903"/>
    <mergeCell ref="H903:K903"/>
    <mergeCell ref="L903:N903"/>
    <mergeCell ref="O903:S903"/>
    <mergeCell ref="A952:D952"/>
    <mergeCell ref="F952:G952"/>
    <mergeCell ref="H952:K952"/>
    <mergeCell ref="L952:N952"/>
    <mergeCell ref="O952:S952"/>
    <mergeCell ref="A922:S922"/>
    <mergeCell ref="A923:S923"/>
    <mergeCell ref="A924:S924"/>
    <mergeCell ref="G926:I926"/>
    <mergeCell ref="J926:S926"/>
    <mergeCell ref="L949:N949"/>
    <mergeCell ref="O949:S949"/>
    <mergeCell ref="A950:D950"/>
    <mergeCell ref="F950:G950"/>
    <mergeCell ref="H950:K950"/>
    <mergeCell ref="L950:N950"/>
    <mergeCell ref="O950:S950"/>
    <mergeCell ref="A951:D951"/>
    <mergeCell ref="F951:G951"/>
    <mergeCell ref="H951:K951"/>
    <mergeCell ref="L951:N951"/>
    <mergeCell ref="O951:S951"/>
    <mergeCell ref="A972:S972"/>
    <mergeCell ref="A973:S973"/>
    <mergeCell ref="G974:I974"/>
    <mergeCell ref="J974:S974"/>
    <mergeCell ref="A943:S943"/>
    <mergeCell ref="A944:S944"/>
    <mergeCell ref="A945:S945"/>
    <mergeCell ref="A946:D946"/>
    <mergeCell ref="F946:G946"/>
    <mergeCell ref="H946:K946"/>
    <mergeCell ref="O946:S946"/>
    <mergeCell ref="A947:D947"/>
    <mergeCell ref="F947:G947"/>
    <mergeCell ref="H947:K947"/>
    <mergeCell ref="O947:S947"/>
    <mergeCell ref="A948:D948"/>
    <mergeCell ref="F948:G948"/>
    <mergeCell ref="H948:K948"/>
    <mergeCell ref="L948:N948"/>
    <mergeCell ref="O948:S948"/>
    <mergeCell ref="A949:D949"/>
    <mergeCell ref="F949:G949"/>
    <mergeCell ref="H949:K949"/>
    <mergeCell ref="A1003:D1003"/>
    <mergeCell ref="F1003:G1003"/>
    <mergeCell ref="H1003:K1003"/>
    <mergeCell ref="L1003:N1003"/>
    <mergeCell ref="O1003:S1003"/>
    <mergeCell ref="A1001:D1001"/>
    <mergeCell ref="F1001:G1001"/>
    <mergeCell ref="H1001:K1001"/>
    <mergeCell ref="L1001:N1001"/>
    <mergeCell ref="O1001:S1001"/>
    <mergeCell ref="A1002:D1002"/>
    <mergeCell ref="F1002:G1002"/>
    <mergeCell ref="H1002:K1002"/>
    <mergeCell ref="L1002:N1002"/>
    <mergeCell ref="O1002:S1002"/>
    <mergeCell ref="A999:D999"/>
    <mergeCell ref="F999:G999"/>
    <mergeCell ref="H999:K999"/>
    <mergeCell ref="L999:N999"/>
    <mergeCell ref="O999:S999"/>
    <mergeCell ref="A1000:D1000"/>
    <mergeCell ref="F1000:G1000"/>
    <mergeCell ref="H1000:K1000"/>
    <mergeCell ref="L1000:N1000"/>
    <mergeCell ref="O1000:S1000"/>
    <mergeCell ref="A994:S994"/>
    <mergeCell ref="A995:S995"/>
    <mergeCell ref="A996:S996"/>
    <mergeCell ref="A997:D997"/>
    <mergeCell ref="F997:G997"/>
    <mergeCell ref="H997:K997"/>
    <mergeCell ref="O997:S997"/>
    <mergeCell ref="A998:D998"/>
    <mergeCell ref="F998:G998"/>
    <mergeCell ref="H998:K998"/>
    <mergeCell ref="O998:S998"/>
    <mergeCell ref="A1045:D1045"/>
    <mergeCell ref="F1045:G1045"/>
    <mergeCell ref="H1045:K1045"/>
    <mergeCell ref="L1045:N1045"/>
    <mergeCell ref="O1045:S1045"/>
    <mergeCell ref="A1043:D1043"/>
    <mergeCell ref="F1043:G1043"/>
    <mergeCell ref="H1043:K1043"/>
    <mergeCell ref="L1043:N1043"/>
    <mergeCell ref="O1043:S1043"/>
    <mergeCell ref="A1044:D1044"/>
    <mergeCell ref="F1044:G1044"/>
    <mergeCell ref="H1044:K1044"/>
    <mergeCell ref="L1044:N1044"/>
    <mergeCell ref="O1044:S1044"/>
    <mergeCell ref="A1041:D1041"/>
    <mergeCell ref="F1041:G1041"/>
    <mergeCell ref="H1041:K1041"/>
    <mergeCell ref="L1041:N1041"/>
    <mergeCell ref="O1041:S1041"/>
    <mergeCell ref="A1042:D1042"/>
    <mergeCell ref="F1042:G1042"/>
    <mergeCell ref="H1042:K1042"/>
    <mergeCell ref="L1042:N1042"/>
    <mergeCell ref="O1042:S1042"/>
    <mergeCell ref="A1036:S1036"/>
    <mergeCell ref="A1037:S1037"/>
    <mergeCell ref="A1038:S1038"/>
    <mergeCell ref="A1039:D1039"/>
    <mergeCell ref="F1039:G1039"/>
    <mergeCell ref="H1039:K1039"/>
    <mergeCell ref="O1039:S1039"/>
    <mergeCell ref="A1040:D1040"/>
    <mergeCell ref="F1040:G1040"/>
    <mergeCell ref="H1040:K1040"/>
    <mergeCell ref="O1040:S1040"/>
    <mergeCell ref="A1076:D1076"/>
    <mergeCell ref="F1076:G1076"/>
    <mergeCell ref="H1076:K1076"/>
    <mergeCell ref="L1076:N1076"/>
    <mergeCell ref="O1076:S1076"/>
    <mergeCell ref="A1048:S1048"/>
    <mergeCell ref="A1049:S1049"/>
    <mergeCell ref="A1050:S1050"/>
    <mergeCell ref="G1051:I1051"/>
    <mergeCell ref="J1051:S1051"/>
    <mergeCell ref="A1074:D1074"/>
    <mergeCell ref="F1074:G1074"/>
    <mergeCell ref="H1074:K1074"/>
    <mergeCell ref="L1074:N1074"/>
    <mergeCell ref="O1074:S1074"/>
    <mergeCell ref="A1075:D1075"/>
    <mergeCell ref="F1075:G1075"/>
    <mergeCell ref="H1075:K1075"/>
    <mergeCell ref="L1075:N1075"/>
    <mergeCell ref="O1075:S1075"/>
    <mergeCell ref="A1072:D1072"/>
    <mergeCell ref="F1072:G1072"/>
    <mergeCell ref="H1072:K1072"/>
    <mergeCell ref="L1072:N1072"/>
    <mergeCell ref="O1072:S1072"/>
    <mergeCell ref="A1073:D1073"/>
    <mergeCell ref="F1073:G1073"/>
    <mergeCell ref="H1073:K1073"/>
    <mergeCell ref="L1073:N1073"/>
    <mergeCell ref="O1073:S1073"/>
    <mergeCell ref="A1068:S1068"/>
    <mergeCell ref="A1069:S1069"/>
    <mergeCell ref="A1070:D1070"/>
    <mergeCell ref="F1070:G1070"/>
    <mergeCell ref="H1070:K1070"/>
    <mergeCell ref="O1070:S1070"/>
    <mergeCell ref="A1071:D1071"/>
    <mergeCell ref="F1071:G1071"/>
    <mergeCell ref="H1071:K1071"/>
    <mergeCell ref="O1071:S1071"/>
    <mergeCell ref="A1213:S1213"/>
    <mergeCell ref="G1214:I1214"/>
    <mergeCell ref="J1214:S1214"/>
    <mergeCell ref="A1186:S1186"/>
    <mergeCell ref="A1187:S1187"/>
    <mergeCell ref="A1188:S1188"/>
    <mergeCell ref="G1189:I1189"/>
    <mergeCell ref="J1189:S1189"/>
    <mergeCell ref="A1164:S1164"/>
    <mergeCell ref="A1165:S1165"/>
    <mergeCell ref="A1166:S1166"/>
    <mergeCell ref="G1167:I1167"/>
    <mergeCell ref="J1167:S1167"/>
    <mergeCell ref="O408:S411"/>
    <mergeCell ref="A1211:S1211"/>
    <mergeCell ref="A1212:S1212"/>
    <mergeCell ref="A1101:S1101"/>
    <mergeCell ref="A1102:S1102"/>
    <mergeCell ref="A1103:S1103"/>
    <mergeCell ref="G1104:I1104"/>
    <mergeCell ref="J1104:S1104"/>
    <mergeCell ref="A1080:S1080"/>
    <mergeCell ref="A1081:S1081"/>
    <mergeCell ref="A1082:S1082"/>
    <mergeCell ref="G1083:I1083"/>
    <mergeCell ref="J1083:S1083"/>
    <mergeCell ref="A1067:S1067"/>
    <mergeCell ref="A427:S427"/>
    <mergeCell ref="F406:G406"/>
    <mergeCell ref="A406:D406"/>
    <mergeCell ref="A405:S405"/>
    <mergeCell ref="L409:N409"/>
    <mergeCell ref="H409:K409"/>
    <mergeCell ref="F409:G409"/>
    <mergeCell ref="A409:D409"/>
    <mergeCell ref="A381:S381"/>
    <mergeCell ref="A382:S382"/>
    <mergeCell ref="A383:S383"/>
    <mergeCell ref="G384:I384"/>
    <mergeCell ref="J384:S384"/>
    <mergeCell ref="A412:D412"/>
    <mergeCell ref="F412:G412"/>
    <mergeCell ref="H412:K412"/>
    <mergeCell ref="L412:N412"/>
    <mergeCell ref="O412:S412"/>
    <mergeCell ref="A410:D410"/>
    <mergeCell ref="F410:G410"/>
    <mergeCell ref="H410:K410"/>
    <mergeCell ref="L410:N410"/>
    <mergeCell ref="A411:D411"/>
    <mergeCell ref="F411:G411"/>
    <mergeCell ref="H411:K411"/>
    <mergeCell ref="L411:N411"/>
    <mergeCell ref="A408:D408"/>
    <mergeCell ref="F408:G408"/>
    <mergeCell ref="H408:K408"/>
    <mergeCell ref="L408:N408"/>
    <mergeCell ref="H406:K406"/>
    <mergeCell ref="O406:S406"/>
    <mergeCell ref="A407:D407"/>
    <mergeCell ref="F407:G407"/>
    <mergeCell ref="H407:K407"/>
    <mergeCell ref="O407:S407"/>
    <mergeCell ref="A2:S2"/>
    <mergeCell ref="A3:S3"/>
    <mergeCell ref="A4:S4"/>
    <mergeCell ref="F7:G7"/>
    <mergeCell ref="F9:G9"/>
    <mergeCell ref="H9:K9"/>
    <mergeCell ref="H7:K7"/>
    <mergeCell ref="O9:S9"/>
    <mergeCell ref="O10:S10"/>
    <mergeCell ref="A23:S23"/>
    <mergeCell ref="A24:S24"/>
    <mergeCell ref="O5:S5"/>
    <mergeCell ref="O6:S6"/>
    <mergeCell ref="A7:D7"/>
    <mergeCell ref="A8:D8"/>
    <mergeCell ref="A9:D9"/>
    <mergeCell ref="A10:D10"/>
    <mergeCell ref="A11:D11"/>
    <mergeCell ref="L7:N7"/>
    <mergeCell ref="L9:N9"/>
    <mergeCell ref="L10:N10"/>
    <mergeCell ref="H10:K10"/>
    <mergeCell ref="A68:S68"/>
    <mergeCell ref="A69:D69"/>
    <mergeCell ref="F69:G69"/>
    <mergeCell ref="H69:K69"/>
    <mergeCell ref="O69:S69"/>
    <mergeCell ref="A25:S25"/>
    <mergeCell ref="G26:I26"/>
    <mergeCell ref="J26:S26"/>
    <mergeCell ref="A47:S47"/>
    <mergeCell ref="G48:I48"/>
    <mergeCell ref="J48:S48"/>
    <mergeCell ref="A67:S67"/>
    <mergeCell ref="A70:D70"/>
    <mergeCell ref="F70:G70"/>
    <mergeCell ref="H70:K70"/>
    <mergeCell ref="O70:S70"/>
    <mergeCell ref="A5:D5"/>
    <mergeCell ref="A6:D6"/>
    <mergeCell ref="O7:S7"/>
    <mergeCell ref="O8:S8"/>
    <mergeCell ref="F8:G8"/>
    <mergeCell ref="H8:K8"/>
    <mergeCell ref="L8:N8"/>
    <mergeCell ref="A66:S66"/>
    <mergeCell ref="O11:S11"/>
    <mergeCell ref="L11:N11"/>
    <mergeCell ref="H11:K11"/>
    <mergeCell ref="F11:G11"/>
    <mergeCell ref="F10:G10"/>
    <mergeCell ref="F5:G5"/>
    <mergeCell ref="F6:G6"/>
    <mergeCell ref="H5:K5"/>
    <mergeCell ref="H6:K6"/>
    <mergeCell ref="A45:S45"/>
    <mergeCell ref="A46:S46"/>
    <mergeCell ref="A87:S87"/>
    <mergeCell ref="A88:S88"/>
    <mergeCell ref="A89:S89"/>
    <mergeCell ref="G90:I90"/>
    <mergeCell ref="J90:S90"/>
    <mergeCell ref="A75:D75"/>
    <mergeCell ref="F75:G75"/>
    <mergeCell ref="H75:K75"/>
    <mergeCell ref="L75:N75"/>
    <mergeCell ref="O75:S75"/>
    <mergeCell ref="A74:D74"/>
    <mergeCell ref="F74:G74"/>
    <mergeCell ref="H74:K74"/>
    <mergeCell ref="L74:N74"/>
    <mergeCell ref="O74:S74"/>
    <mergeCell ref="A71:D71"/>
    <mergeCell ref="F71:G71"/>
    <mergeCell ref="H71:K71"/>
    <mergeCell ref="L71:N71"/>
    <mergeCell ref="O71:S71"/>
    <mergeCell ref="A73:D73"/>
    <mergeCell ref="F73:G73"/>
    <mergeCell ref="H73:K73"/>
    <mergeCell ref="L73:N73"/>
    <mergeCell ref="O73:S73"/>
    <mergeCell ref="A72:D72"/>
    <mergeCell ref="F72:G72"/>
    <mergeCell ref="H72:K72"/>
    <mergeCell ref="L72:N72"/>
    <mergeCell ref="O72:S72"/>
    <mergeCell ref="A114:D114"/>
    <mergeCell ref="F114:G114"/>
    <mergeCell ref="H114:K114"/>
    <mergeCell ref="L114:N114"/>
    <mergeCell ref="O114:S114"/>
    <mergeCell ref="A112:D112"/>
    <mergeCell ref="F112:G112"/>
    <mergeCell ref="H112:K112"/>
    <mergeCell ref="O112:S112"/>
    <mergeCell ref="A113:D113"/>
    <mergeCell ref="F113:G113"/>
    <mergeCell ref="H113:K113"/>
    <mergeCell ref="L113:N113"/>
    <mergeCell ref="O113:S113"/>
    <mergeCell ref="A108:S108"/>
    <mergeCell ref="A109:S109"/>
    <mergeCell ref="A110:S110"/>
    <mergeCell ref="A111:D111"/>
    <mergeCell ref="F111:G111"/>
    <mergeCell ref="H111:K111"/>
    <mergeCell ref="O111:S111"/>
    <mergeCell ref="A215:S215"/>
    <mergeCell ref="A199:D199"/>
    <mergeCell ref="F199:G199"/>
    <mergeCell ref="F201:G201"/>
    <mergeCell ref="H201:K201"/>
    <mergeCell ref="L201:N201"/>
    <mergeCell ref="O201:S201"/>
    <mergeCell ref="A200:D200"/>
    <mergeCell ref="F200:G200"/>
    <mergeCell ref="H200:K200"/>
    <mergeCell ref="L200:N200"/>
    <mergeCell ref="A116:D116"/>
    <mergeCell ref="F116:G116"/>
    <mergeCell ref="H116:K116"/>
    <mergeCell ref="L116:N116"/>
    <mergeCell ref="O116:S116"/>
    <mergeCell ref="A115:D115"/>
    <mergeCell ref="F115:G115"/>
    <mergeCell ref="H115:K115"/>
    <mergeCell ref="L115:N115"/>
    <mergeCell ref="O115:S115"/>
    <mergeCell ref="A129:S129"/>
    <mergeCell ref="A130:S130"/>
    <mergeCell ref="A131:S131"/>
    <mergeCell ref="G132:I132"/>
    <mergeCell ref="J132:S132"/>
    <mergeCell ref="A117:D117"/>
    <mergeCell ref="F117:G117"/>
    <mergeCell ref="H117:K117"/>
    <mergeCell ref="L117:N117"/>
    <mergeCell ref="O117:S117"/>
    <mergeCell ref="A193:S193"/>
    <mergeCell ref="A194:S194"/>
    <mergeCell ref="A195:S195"/>
    <mergeCell ref="A196:D196"/>
    <mergeCell ref="F196:G196"/>
    <mergeCell ref="H196:K196"/>
    <mergeCell ref="O196:S196"/>
    <mergeCell ref="O200:S200"/>
    <mergeCell ref="H199:K199"/>
    <mergeCell ref="L199:N199"/>
    <mergeCell ref="O199:S199"/>
    <mergeCell ref="A197:D197"/>
    <mergeCell ref="F197:G197"/>
    <mergeCell ref="H197:K197"/>
    <mergeCell ref="O197:S197"/>
    <mergeCell ref="A198:D198"/>
    <mergeCell ref="F198:G198"/>
    <mergeCell ref="H198:K198"/>
    <mergeCell ref="L198:N198"/>
    <mergeCell ref="O198:S198"/>
    <mergeCell ref="A240:D240"/>
    <mergeCell ref="F240:G240"/>
    <mergeCell ref="H240:K240"/>
    <mergeCell ref="L240:N240"/>
    <mergeCell ref="O240:S240"/>
    <mergeCell ref="A238:D238"/>
    <mergeCell ref="F238:G238"/>
    <mergeCell ref="H238:K238"/>
    <mergeCell ref="O238:S238"/>
    <mergeCell ref="A239:D239"/>
    <mergeCell ref="F239:G239"/>
    <mergeCell ref="H239:K239"/>
    <mergeCell ref="O239:S239"/>
    <mergeCell ref="A235:S235"/>
    <mergeCell ref="A236:S236"/>
    <mergeCell ref="A237:S237"/>
    <mergeCell ref="A202:D202"/>
    <mergeCell ref="F202:G202"/>
    <mergeCell ref="H202:K202"/>
    <mergeCell ref="L202:N202"/>
    <mergeCell ref="O202:S202"/>
    <mergeCell ref="A214:S214"/>
    <mergeCell ref="A201:D201"/>
    <mergeCell ref="A244:D244"/>
    <mergeCell ref="F244:G244"/>
    <mergeCell ref="H244:K244"/>
    <mergeCell ref="L244:N244"/>
    <mergeCell ref="O244:S244"/>
    <mergeCell ref="A243:D243"/>
    <mergeCell ref="F243:G243"/>
    <mergeCell ref="H243:K243"/>
    <mergeCell ref="L243:N243"/>
    <mergeCell ref="O243:S243"/>
    <mergeCell ref="A242:D242"/>
    <mergeCell ref="F242:G242"/>
    <mergeCell ref="H242:K242"/>
    <mergeCell ref="L242:N242"/>
    <mergeCell ref="O242:S242"/>
    <mergeCell ref="A241:D241"/>
    <mergeCell ref="F241:G241"/>
    <mergeCell ref="H241:K241"/>
    <mergeCell ref="L241:N241"/>
    <mergeCell ref="O241:S241"/>
    <mergeCell ref="A216:S216"/>
    <mergeCell ref="G217:I217"/>
    <mergeCell ref="J217:S217"/>
    <mergeCell ref="A281:D281"/>
    <mergeCell ref="F281:G281"/>
    <mergeCell ref="H281:K281"/>
    <mergeCell ref="O281:S281"/>
    <mergeCell ref="A282:D282"/>
    <mergeCell ref="F282:G282"/>
    <mergeCell ref="H282:K282"/>
    <mergeCell ref="L282:N282"/>
    <mergeCell ref="O282:S282"/>
    <mergeCell ref="A277:S277"/>
    <mergeCell ref="A278:S278"/>
    <mergeCell ref="A279:S279"/>
    <mergeCell ref="A280:D280"/>
    <mergeCell ref="F280:G280"/>
    <mergeCell ref="H280:K280"/>
    <mergeCell ref="O280:S280"/>
    <mergeCell ref="A256:S256"/>
    <mergeCell ref="A257:S257"/>
    <mergeCell ref="A258:S258"/>
    <mergeCell ref="G259:I259"/>
    <mergeCell ref="J259:S259"/>
    <mergeCell ref="A286:D286"/>
    <mergeCell ref="F286:G286"/>
    <mergeCell ref="H286:K286"/>
    <mergeCell ref="L286:N286"/>
    <mergeCell ref="O286:S286"/>
    <mergeCell ref="A285:D285"/>
    <mergeCell ref="F285:G285"/>
    <mergeCell ref="H285:K285"/>
    <mergeCell ref="L285:N285"/>
    <mergeCell ref="O285:S285"/>
    <mergeCell ref="A284:D284"/>
    <mergeCell ref="F284:G284"/>
    <mergeCell ref="H284:K284"/>
    <mergeCell ref="L284:N284"/>
    <mergeCell ref="O284:S284"/>
    <mergeCell ref="A283:D283"/>
    <mergeCell ref="F283:G283"/>
    <mergeCell ref="H283:K283"/>
    <mergeCell ref="L283:N283"/>
    <mergeCell ref="O283:S283"/>
    <mergeCell ref="A339:S339"/>
    <mergeCell ref="A340:S340"/>
    <mergeCell ref="A341:S341"/>
    <mergeCell ref="A342:D342"/>
    <mergeCell ref="F342:G342"/>
    <mergeCell ref="H342:K342"/>
    <mergeCell ref="O342:S342"/>
    <mergeCell ref="A298:S298"/>
    <mergeCell ref="A299:S299"/>
    <mergeCell ref="A300:S300"/>
    <mergeCell ref="G301:I301"/>
    <mergeCell ref="J301:S301"/>
    <mergeCell ref="A319:S319"/>
    <mergeCell ref="A320:S320"/>
    <mergeCell ref="A321:S321"/>
    <mergeCell ref="G322:I322"/>
    <mergeCell ref="J322:S322"/>
    <mergeCell ref="A347:D347"/>
    <mergeCell ref="F347:G347"/>
    <mergeCell ref="H347:K347"/>
    <mergeCell ref="L347:N347"/>
    <mergeCell ref="O347:S347"/>
    <mergeCell ref="A346:D346"/>
    <mergeCell ref="F346:G346"/>
    <mergeCell ref="H346:K346"/>
    <mergeCell ref="L346:N346"/>
    <mergeCell ref="O346:S346"/>
    <mergeCell ref="A345:D345"/>
    <mergeCell ref="F345:G345"/>
    <mergeCell ref="H345:K345"/>
    <mergeCell ref="L345:N345"/>
    <mergeCell ref="O345:S345"/>
    <mergeCell ref="A343:D343"/>
    <mergeCell ref="F343:G343"/>
    <mergeCell ref="H343:K343"/>
    <mergeCell ref="O343:S343"/>
    <mergeCell ref="A344:D344"/>
    <mergeCell ref="F344:G344"/>
    <mergeCell ref="H344:K344"/>
    <mergeCell ref="L344:N344"/>
    <mergeCell ref="O344:S344"/>
    <mergeCell ref="A360:S360"/>
    <mergeCell ref="A361:S361"/>
    <mergeCell ref="A362:S362"/>
    <mergeCell ref="G363:I363"/>
    <mergeCell ref="J363:S363"/>
    <mergeCell ref="A348:D348"/>
    <mergeCell ref="F348:G348"/>
    <mergeCell ref="H348:K348"/>
    <mergeCell ref="L348:N348"/>
    <mergeCell ref="O348:S348"/>
    <mergeCell ref="A403:S403"/>
    <mergeCell ref="A404:S404"/>
    <mergeCell ref="A492:S492"/>
    <mergeCell ref="A576:S576"/>
    <mergeCell ref="A577:S577"/>
    <mergeCell ref="A578:S578"/>
    <mergeCell ref="A579:D579"/>
    <mergeCell ref="F579:G579"/>
    <mergeCell ref="H579:K579"/>
    <mergeCell ref="O579:S579"/>
    <mergeCell ref="A580:D580"/>
    <mergeCell ref="F580:G580"/>
    <mergeCell ref="H580:K580"/>
    <mergeCell ref="O580:S580"/>
    <mergeCell ref="A581:D581"/>
    <mergeCell ref="A618:S618"/>
    <mergeCell ref="A619:S619"/>
    <mergeCell ref="A660:S660"/>
    <mergeCell ref="A661:S661"/>
    <mergeCell ref="A662:S662"/>
    <mergeCell ref="A663:D663"/>
    <mergeCell ref="F663:G663"/>
    <mergeCell ref="H663:K663"/>
    <mergeCell ref="O663:S663"/>
    <mergeCell ref="A664:D664"/>
    <mergeCell ref="F664:G664"/>
    <mergeCell ref="H664:K664"/>
    <mergeCell ref="O664:S664"/>
    <mergeCell ref="A665:D665"/>
    <mergeCell ref="A744:S744"/>
    <mergeCell ref="A745:S745"/>
    <mergeCell ref="A746:S746"/>
    <mergeCell ref="A747:D747"/>
    <mergeCell ref="F747:G747"/>
    <mergeCell ref="H747:K747"/>
    <mergeCell ref="O747:S747"/>
    <mergeCell ref="A748:D748"/>
    <mergeCell ref="A807:S807"/>
    <mergeCell ref="A808:S808"/>
    <mergeCell ref="A809:S809"/>
    <mergeCell ref="G810:I810"/>
    <mergeCell ref="J810:S810"/>
    <mergeCell ref="A786:S786"/>
    <mergeCell ref="A787:S787"/>
    <mergeCell ref="A788:S788"/>
    <mergeCell ref="A789:D789"/>
    <mergeCell ref="F789:G789"/>
    <mergeCell ref="H789:K789"/>
    <mergeCell ref="O789:S789"/>
    <mergeCell ref="A790:D790"/>
    <mergeCell ref="F790:G790"/>
    <mergeCell ref="A826:D826"/>
    <mergeCell ref="F826:G826"/>
    <mergeCell ref="H826:K826"/>
    <mergeCell ref="O826:S826"/>
    <mergeCell ref="A896:S896"/>
    <mergeCell ref="A897:S897"/>
    <mergeCell ref="A898:S898"/>
    <mergeCell ref="A899:D899"/>
    <mergeCell ref="F899:G899"/>
    <mergeCell ref="H899:K899"/>
    <mergeCell ref="O899:S899"/>
    <mergeCell ref="A900:D900"/>
    <mergeCell ref="F900:G900"/>
    <mergeCell ref="H900:K900"/>
    <mergeCell ref="O900:S900"/>
    <mergeCell ref="A901:D901"/>
    <mergeCell ref="F901:G901"/>
    <mergeCell ref="A971:S971"/>
    <mergeCell ref="A150:S150"/>
    <mergeCell ref="A151:S151"/>
    <mergeCell ref="A152:S152"/>
    <mergeCell ref="G153:I153"/>
    <mergeCell ref="J153:S153"/>
    <mergeCell ref="A171:S171"/>
    <mergeCell ref="A172:S172"/>
    <mergeCell ref="A173:S173"/>
    <mergeCell ref="G174:I174"/>
    <mergeCell ref="J174:S174"/>
  </mergeCells>
  <pageMargins left="0.35433070866141736" right="7.874015748031496E-2" top="1.338582677165354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FasterOS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FasterUser</dc:creator>
  <cp:lastModifiedBy>KKD Windows Se7en V1</cp:lastModifiedBy>
  <cp:lastPrinted>2017-06-13T09:14:42Z</cp:lastPrinted>
  <dcterms:created xsi:type="dcterms:W3CDTF">2012-11-21T05:47:26Z</dcterms:created>
  <dcterms:modified xsi:type="dcterms:W3CDTF">2017-06-13T09:16:52Z</dcterms:modified>
</cp:coreProperties>
</file>